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6\"/>
    </mc:Choice>
  </mc:AlternateContent>
  <xr:revisionPtr revIDLastSave="0" documentId="13_ncr:1_{4F39CB74-F94D-458C-A3FC-94C8AA9696DB}" xr6:coauthVersionLast="47" xr6:coauthVersionMax="47" xr10:uidLastSave="{00000000-0000-0000-0000-000000000000}"/>
  <bookViews>
    <workbookView xWindow="20370" yWindow="-120" windowWidth="29040" windowHeight="15720" tabRatio="597" activeTab="2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'!$B$5:$P$117</definedName>
    <definedName name="_xlnm._FilterDatabase" localSheetId="1" hidden="1">'NOMINA TEMPORAL '!$B$7:$P$23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2" i="2" l="1"/>
  <c r="J42" i="2"/>
  <c r="O62" i="2"/>
  <c r="J62" i="2"/>
  <c r="J115" i="2"/>
  <c r="O115" i="2"/>
  <c r="B17" i="1"/>
  <c r="B18" i="1" s="1"/>
  <c r="B19" i="1" s="1"/>
  <c r="B20" i="1" s="1"/>
  <c r="B21" i="1" s="1"/>
  <c r="O18" i="1"/>
  <c r="P18" i="1" s="1"/>
  <c r="J18" i="1"/>
  <c r="O17" i="1"/>
  <c r="P17" i="1" s="1"/>
  <c r="J17" i="1"/>
  <c r="O66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O10" i="2"/>
  <c r="J10" i="2"/>
  <c r="O20" i="1"/>
  <c r="P20" i="1"/>
  <c r="J20" i="1"/>
  <c r="O19" i="1"/>
  <c r="J19" i="1"/>
  <c r="O78" i="2"/>
  <c r="J78" i="2"/>
  <c r="B8" i="3"/>
  <c r="B9" i="3" s="1"/>
  <c r="N229" i="2"/>
  <c r="P42" i="2" l="1"/>
  <c r="P62" i="2"/>
  <c r="P115" i="2"/>
  <c r="B25" i="2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P19" i="1"/>
  <c r="P10" i="2"/>
  <c r="P78" i="2"/>
  <c r="L23" i="1"/>
  <c r="L117" i="2"/>
  <c r="B69" i="2" l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O74" i="2"/>
  <c r="J74" i="2"/>
  <c r="B101" i="2" l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P74" i="2"/>
  <c r="O23" i="2"/>
  <c r="J23" i="2"/>
  <c r="P23" i="2" l="1"/>
  <c r="I117" i="2" l="1"/>
  <c r="K117" i="2"/>
  <c r="M117" i="2"/>
  <c r="N117" i="2"/>
  <c r="H117" i="2"/>
  <c r="J39" i="2"/>
  <c r="O48" i="2"/>
  <c r="J48" i="2"/>
  <c r="B9" i="1"/>
  <c r="B10" i="1" s="1"/>
  <c r="J116" i="2"/>
  <c r="O116" i="2"/>
  <c r="J110" i="2"/>
  <c r="O110" i="2"/>
  <c r="J111" i="2"/>
  <c r="O111" i="2"/>
  <c r="J113" i="2"/>
  <c r="O113" i="2"/>
  <c r="O105" i="2"/>
  <c r="J105" i="2"/>
  <c r="J103" i="2"/>
  <c r="O103" i="2"/>
  <c r="J93" i="2"/>
  <c r="O93" i="2"/>
  <c r="J95" i="2"/>
  <c r="O95" i="2"/>
  <c r="J98" i="2"/>
  <c r="O98" i="2"/>
  <c r="J99" i="2"/>
  <c r="O99" i="2"/>
  <c r="J100" i="2"/>
  <c r="O100" i="2"/>
  <c r="J101" i="2"/>
  <c r="O101" i="2"/>
  <c r="J88" i="2"/>
  <c r="O88" i="2"/>
  <c r="J81" i="2"/>
  <c r="O81" i="2"/>
  <c r="J83" i="2"/>
  <c r="O83" i="2"/>
  <c r="J84" i="2"/>
  <c r="O84" i="2"/>
  <c r="J79" i="2"/>
  <c r="O79" i="2"/>
  <c r="J60" i="2"/>
  <c r="O60" i="2"/>
  <c r="J61" i="2"/>
  <c r="O61" i="2"/>
  <c r="J65" i="2"/>
  <c r="O65" i="2"/>
  <c r="J66" i="2"/>
  <c r="J68" i="2"/>
  <c r="O68" i="2"/>
  <c r="J71" i="2"/>
  <c r="O71" i="2"/>
  <c r="J72" i="2"/>
  <c r="O72" i="2"/>
  <c r="J73" i="2"/>
  <c r="O73" i="2"/>
  <c r="J35" i="2"/>
  <c r="O35" i="2"/>
  <c r="J38" i="2"/>
  <c r="O38" i="2"/>
  <c r="J40" i="2"/>
  <c r="O40" i="2"/>
  <c r="J41" i="2"/>
  <c r="O41" i="2"/>
  <c r="J43" i="2"/>
  <c r="O43" i="2"/>
  <c r="J45" i="2"/>
  <c r="O45" i="2"/>
  <c r="J51" i="2"/>
  <c r="O51" i="2"/>
  <c r="J52" i="2"/>
  <c r="O52" i="2"/>
  <c r="J53" i="2"/>
  <c r="O53" i="2"/>
  <c r="J56" i="2"/>
  <c r="O56" i="2"/>
  <c r="J32" i="2"/>
  <c r="O32" i="2"/>
  <c r="J21" i="2"/>
  <c r="O21" i="2"/>
  <c r="J24" i="2"/>
  <c r="O24" i="2"/>
  <c r="J25" i="2"/>
  <c r="O25" i="2"/>
  <c r="J27" i="2"/>
  <c r="O27" i="2"/>
  <c r="J29" i="2"/>
  <c r="O29" i="2"/>
  <c r="J31" i="2"/>
  <c r="O31" i="2"/>
  <c r="O17" i="2"/>
  <c r="J17" i="2"/>
  <c r="O14" i="2"/>
  <c r="J14" i="2"/>
  <c r="J6" i="2"/>
  <c r="O6" i="2"/>
  <c r="J9" i="2"/>
  <c r="O9" i="2"/>
  <c r="M23" i="1"/>
  <c r="K23" i="1"/>
  <c r="O12" i="1"/>
  <c r="O10" i="1"/>
  <c r="J12" i="1"/>
  <c r="J10" i="1"/>
  <c r="O8" i="1"/>
  <c r="J8" i="1"/>
  <c r="O70" i="2"/>
  <c r="J70" i="2"/>
  <c r="O11" i="1"/>
  <c r="J11" i="1"/>
  <c r="O86" i="2"/>
  <c r="J86" i="2"/>
  <c r="O85" i="2"/>
  <c r="J85" i="2"/>
  <c r="O69" i="2"/>
  <c r="J69" i="2"/>
  <c r="B10" i="3"/>
  <c r="B11" i="3" s="1"/>
  <c r="B7" i="3"/>
  <c r="N23" i="1"/>
  <c r="B11" i="1" l="1"/>
  <c r="B12" i="1" s="1"/>
  <c r="B13" i="1" s="1"/>
  <c r="B14" i="1" s="1"/>
  <c r="B15" i="1" s="1"/>
  <c r="B16" i="1" s="1"/>
  <c r="B22" i="1" s="1"/>
  <c r="P48" i="2"/>
  <c r="P103" i="2"/>
  <c r="P110" i="2"/>
  <c r="P43" i="2"/>
  <c r="P99" i="2"/>
  <c r="P93" i="2"/>
  <c r="P111" i="2"/>
  <c r="P113" i="2"/>
  <c r="P105" i="2"/>
  <c r="P116" i="2"/>
  <c r="P32" i="2"/>
  <c r="P53" i="2"/>
  <c r="P51" i="2"/>
  <c r="P45" i="2"/>
  <c r="P88" i="2"/>
  <c r="P100" i="2"/>
  <c r="P98" i="2"/>
  <c r="P35" i="2"/>
  <c r="P60" i="2"/>
  <c r="P81" i="2"/>
  <c r="P95" i="2"/>
  <c r="P101" i="2"/>
  <c r="P41" i="2"/>
  <c r="P72" i="2"/>
  <c r="P66" i="2"/>
  <c r="P83" i="2"/>
  <c r="P56" i="2"/>
  <c r="P52" i="2"/>
  <c r="P71" i="2"/>
  <c r="P40" i="2"/>
  <c r="P65" i="2"/>
  <c r="P84" i="2"/>
  <c r="P79" i="2"/>
  <c r="P73" i="2"/>
  <c r="P61" i="2"/>
  <c r="P38" i="2"/>
  <c r="P68" i="2"/>
  <c r="P25" i="2"/>
  <c r="P27" i="2"/>
  <c r="P6" i="2"/>
  <c r="P17" i="2"/>
  <c r="P29" i="2"/>
  <c r="P24" i="2"/>
  <c r="P31" i="2"/>
  <c r="P21" i="2"/>
  <c r="P10" i="1"/>
  <c r="P9" i="2"/>
  <c r="P14" i="2"/>
  <c r="P12" i="1"/>
  <c r="P8" i="1"/>
  <c r="P70" i="2"/>
  <c r="P85" i="2"/>
  <c r="P86" i="2"/>
  <c r="P11" i="1"/>
  <c r="P69" i="2"/>
  <c r="H19" i="3" l="1"/>
  <c r="K19" i="3"/>
  <c r="L19" i="3"/>
  <c r="M19" i="3"/>
  <c r="N19" i="3"/>
  <c r="O112" i="2"/>
  <c r="J112" i="2"/>
  <c r="O39" i="2"/>
  <c r="O8" i="2"/>
  <c r="J8" i="2"/>
  <c r="O77" i="2"/>
  <c r="J77" i="2"/>
  <c r="O94" i="2"/>
  <c r="J94" i="2"/>
  <c r="O7" i="2"/>
  <c r="J7" i="2"/>
  <c r="O114" i="2"/>
  <c r="J114" i="2"/>
  <c r="O55" i="2"/>
  <c r="J55" i="2"/>
  <c r="O22" i="2"/>
  <c r="J22" i="2"/>
  <c r="O109" i="2"/>
  <c r="J109" i="2"/>
  <c r="O108" i="2"/>
  <c r="J108" i="2"/>
  <c r="O107" i="2"/>
  <c r="J107" i="2"/>
  <c r="O106" i="2"/>
  <c r="J106" i="2"/>
  <c r="O104" i="2"/>
  <c r="J104" i="2"/>
  <c r="O102" i="2"/>
  <c r="J102" i="2"/>
  <c r="O97" i="2"/>
  <c r="J97" i="2"/>
  <c r="O96" i="2"/>
  <c r="J96" i="2"/>
  <c r="O92" i="2"/>
  <c r="J92" i="2"/>
  <c r="O91" i="2"/>
  <c r="J91" i="2"/>
  <c r="O90" i="2"/>
  <c r="J90" i="2"/>
  <c r="O89" i="2"/>
  <c r="J89" i="2"/>
  <c r="O87" i="2"/>
  <c r="J87" i="2"/>
  <c r="O82" i="2"/>
  <c r="J82" i="2"/>
  <c r="O80" i="2"/>
  <c r="J80" i="2"/>
  <c r="O76" i="2"/>
  <c r="J76" i="2"/>
  <c r="O75" i="2"/>
  <c r="J75" i="2"/>
  <c r="O67" i="2"/>
  <c r="J67" i="2"/>
  <c r="O64" i="2"/>
  <c r="J64" i="2"/>
  <c r="O63" i="2"/>
  <c r="J63" i="2"/>
  <c r="O59" i="2"/>
  <c r="J59" i="2"/>
  <c r="O58" i="2"/>
  <c r="J58" i="2"/>
  <c r="O57" i="2"/>
  <c r="J57" i="2"/>
  <c r="O54" i="2"/>
  <c r="J54" i="2"/>
  <c r="O50" i="2"/>
  <c r="J50" i="2"/>
  <c r="O49" i="2"/>
  <c r="J49" i="2"/>
  <c r="O47" i="2"/>
  <c r="J47" i="2"/>
  <c r="O46" i="2"/>
  <c r="J46" i="2"/>
  <c r="O44" i="2"/>
  <c r="J44" i="2"/>
  <c r="O37" i="2"/>
  <c r="J37" i="2"/>
  <c r="O36" i="2"/>
  <c r="J36" i="2"/>
  <c r="O34" i="2"/>
  <c r="J34" i="2"/>
  <c r="O33" i="2"/>
  <c r="J33" i="2"/>
  <c r="O30" i="2"/>
  <c r="J30" i="2"/>
  <c r="O28" i="2"/>
  <c r="J28" i="2"/>
  <c r="O26" i="2"/>
  <c r="J26" i="2"/>
  <c r="O20" i="2"/>
  <c r="J20" i="2"/>
  <c r="O19" i="2"/>
  <c r="J19" i="2"/>
  <c r="O18" i="2"/>
  <c r="J18" i="2"/>
  <c r="O16" i="2"/>
  <c r="J16" i="2"/>
  <c r="O15" i="2"/>
  <c r="J15" i="2"/>
  <c r="O13" i="2"/>
  <c r="J13" i="2"/>
  <c r="O12" i="2"/>
  <c r="J12" i="2"/>
  <c r="O11" i="2"/>
  <c r="J11" i="2"/>
  <c r="O117" i="2" l="1"/>
  <c r="J117" i="2"/>
  <c r="P108" i="2"/>
  <c r="P94" i="2"/>
  <c r="P8" i="2"/>
  <c r="P112" i="2"/>
  <c r="P106" i="2"/>
  <c r="P102" i="2"/>
  <c r="P18" i="2"/>
  <c r="P82" i="2"/>
  <c r="P13" i="2"/>
  <c r="P16" i="2"/>
  <c r="P19" i="2"/>
  <c r="P37" i="2"/>
  <c r="P59" i="2"/>
  <c r="P64" i="2"/>
  <c r="P92" i="2"/>
  <c r="P87" i="2"/>
  <c r="P20" i="2"/>
  <c r="P28" i="2"/>
  <c r="P54" i="2"/>
  <c r="P44" i="2"/>
  <c r="P89" i="2"/>
  <c r="P91" i="2"/>
  <c r="P30" i="2"/>
  <c r="P34" i="2"/>
  <c r="P50" i="2"/>
  <c r="P57" i="2"/>
  <c r="P36" i="2"/>
  <c r="P97" i="2"/>
  <c r="P12" i="2"/>
  <c r="P46" i="2"/>
  <c r="P49" i="2"/>
  <c r="P67" i="2"/>
  <c r="P76" i="2"/>
  <c r="P11" i="2"/>
  <c r="P15" i="2"/>
  <c r="P26" i="2"/>
  <c r="P33" i="2"/>
  <c r="P47" i="2"/>
  <c r="P58" i="2"/>
  <c r="P63" i="2"/>
  <c r="P75" i="2"/>
  <c r="P80" i="2"/>
  <c r="P90" i="2"/>
  <c r="P96" i="2"/>
  <c r="P104" i="2"/>
  <c r="P107" i="2"/>
  <c r="P109" i="2"/>
  <c r="P22" i="2"/>
  <c r="P55" i="2"/>
  <c r="P114" i="2"/>
  <c r="P7" i="2"/>
  <c r="P77" i="2"/>
  <c r="P39" i="2"/>
  <c r="P117" i="2" l="1"/>
  <c r="J6" i="3"/>
  <c r="O6" i="3"/>
  <c r="J7" i="3"/>
  <c r="O7" i="3"/>
  <c r="P7" i="3" s="1"/>
  <c r="J8" i="3"/>
  <c r="O8" i="3"/>
  <c r="P8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P6" i="3" l="1"/>
  <c r="P19" i="3" s="1"/>
  <c r="O19" i="3"/>
  <c r="J19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K120" i="3"/>
  <c r="F120" i="3"/>
  <c r="L120" i="3" s="1"/>
  <c r="K119" i="3"/>
  <c r="F119" i="3"/>
  <c r="K118" i="3"/>
  <c r="F118" i="3"/>
  <c r="L118" i="3" s="1"/>
  <c r="K117" i="3"/>
  <c r="F117" i="3"/>
  <c r="K116" i="3"/>
  <c r="F116" i="3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K69" i="3"/>
  <c r="F69" i="3"/>
  <c r="K68" i="3"/>
  <c r="F68" i="3"/>
  <c r="L68" i="3" s="1"/>
  <c r="K1048523" i="3"/>
  <c r="B12" i="3"/>
  <c r="B13" i="3" s="1"/>
  <c r="B14" i="3" s="1"/>
  <c r="B15" i="3" s="1"/>
  <c r="B16" i="3" s="1"/>
  <c r="B17" i="3" s="1"/>
  <c r="B18" i="3" s="1"/>
  <c r="K1048148" i="2"/>
  <c r="L71" i="3" l="1"/>
  <c r="L87" i="3"/>
  <c r="L95" i="3"/>
  <c r="L103" i="3"/>
  <c r="L111" i="3"/>
  <c r="L119" i="3"/>
  <c r="L69" i="3"/>
  <c r="L73" i="3"/>
  <c r="L77" i="3"/>
  <c r="L81" i="3"/>
  <c r="L85" i="3"/>
  <c r="L89" i="3"/>
  <c r="L93" i="3"/>
  <c r="L113" i="3"/>
  <c r="L117" i="3"/>
  <c r="L128" i="3"/>
  <c r="L121" i="3"/>
  <c r="L125" i="3"/>
  <c r="L129" i="3"/>
  <c r="L122" i="3"/>
  <c r="L126" i="3"/>
  <c r="L75" i="3"/>
  <c r="L127" i="3"/>
  <c r="L115" i="3"/>
  <c r="L91" i="3"/>
  <c r="L86" i="3"/>
  <c r="L97" i="3"/>
  <c r="L101" i="3"/>
  <c r="L116" i="3"/>
  <c r="L123" i="3"/>
  <c r="L83" i="3"/>
  <c r="L99" i="3"/>
  <c r="L107" i="3"/>
  <c r="L79" i="3"/>
  <c r="L90" i="3"/>
  <c r="L94" i="3"/>
  <c r="L105" i="3"/>
  <c r="L109" i="3"/>
  <c r="L124" i="3"/>
  <c r="O9" i="1"/>
  <c r="O13" i="1"/>
  <c r="O14" i="1"/>
  <c r="O15" i="1"/>
  <c r="O16" i="1"/>
  <c r="O21" i="1"/>
  <c r="O22" i="1"/>
  <c r="H23" i="1"/>
  <c r="O23" i="1" l="1"/>
  <c r="J9" i="1"/>
  <c r="P9" i="1" s="1"/>
  <c r="J13" i="1"/>
  <c r="P13" i="1" s="1"/>
  <c r="J14" i="1"/>
  <c r="P14" i="1" s="1"/>
  <c r="J15" i="1"/>
  <c r="P15" i="1" s="1"/>
  <c r="J16" i="1"/>
  <c r="P16" i="1" s="1"/>
  <c r="J21" i="1"/>
  <c r="P21" i="1" s="1"/>
  <c r="J22" i="1"/>
  <c r="P22" i="1" s="1"/>
  <c r="P23" i="1" l="1"/>
  <c r="J23" i="1"/>
</calcChain>
</file>

<file path=xl/sharedStrings.xml><?xml version="1.0" encoding="utf-8"?>
<sst xmlns="http://schemas.openxmlformats.org/spreadsheetml/2006/main" count="769" uniqueCount="271">
  <si>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</si>
  <si>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</si>
  <si>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</si>
  <si>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</si>
  <si>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</si>
  <si>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</si>
  <si>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</si>
  <si>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</si>
  <si>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</si>
  <si>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</si>
  <si>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</si>
  <si>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</si>
  <si>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</si>
  <si>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</si>
  <si>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</si>
  <si>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</si>
  <si>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</si>
  <si>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</si>
  <si>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</si>
  <si>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</si>
  <si>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</si>
  <si>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</si>
  <si>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</si>
  <si>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</si>
  <si>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</si>
  <si>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</si>
  <si>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</si>
  <si>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</si>
  <si>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</si>
  <si>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</si>
  <si>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</si>
  <si>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</si>
  <si>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</si>
  <si>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</si>
  <si>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</si>
  <si>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</si>
  <si>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</si>
  <si>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</si>
  <si>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</si>
  <si>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</si>
  <si>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</si>
  <si>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</si>
  <si>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</si>
  <si>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</si>
  <si>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</si>
  <si>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</si>
  <si>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</si>
  <si>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</si>
  <si>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</si>
  <si>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</si>
  <si>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</si>
  <si>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</si>
  <si>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</si>
  <si>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</si>
  <si>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</si>
  <si>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</si>
  <si>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</si>
  <si>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</si>
  <si>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</si>
  <si>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</si>
  <si>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</si>
  <si>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DEPARTAMENTO DE DISENO ARQUITECTONICO -URBE</t>
  </si>
  <si>
    <t>ARQUITECTO (A)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</si>
  <si>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</si>
  <si>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</si>
  <si>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</si>
  <si>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</si>
  <si>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</si>
  <si>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</si>
  <si>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</si>
  <si>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</si>
  <si>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</si>
  <si>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</si>
  <si>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</si>
  <si>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</si>
  <si>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</si>
  <si>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</si>
  <si>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</si>
  <si>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</si>
  <si>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</si>
  <si>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</si>
  <si>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</si>
  <si>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</si>
  <si>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</si>
  <si>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</si>
  <si>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</si>
  <si>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</si>
  <si>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</si>
  <si>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</si>
  <si>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</si>
  <si>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</si>
  <si>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</si>
  <si>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</si>
  <si>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</si>
  <si>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</si>
  <si>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</si>
  <si>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</si>
  <si>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</si>
  <si>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</si>
  <si>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</si>
  <si>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</si>
  <si>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</si>
  <si>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</si>
  <si>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</si>
  <si>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</si>
  <si>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</si>
  <si>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</si>
  <si>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</si>
  <si>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</si>
  <si>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</si>
  <si>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</si>
  <si>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</si>
  <si>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</si>
  <si>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</si>
  <si>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</si>
  <si>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</si>
  <si>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</si>
  <si>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</si>
  <si>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</si>
  <si>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</si>
  <si>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</si>
  <si>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</si>
  <si>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</si>
  <si>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</si>
  <si>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</si>
  <si>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</si>
  <si>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</si>
  <si>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</si>
  <si>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</si>
  <si>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</si>
  <si>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</si>
  <si>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</si>
  <si>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</si>
  <si>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</si>
  <si>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</si>
  <si>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</si>
  <si>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</si>
  <si>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</si>
  <si>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</si>
  <si>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</si>
  <si>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</si>
  <si>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</si>
  <si>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</si>
  <si>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</si>
  <si>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</si>
  <si>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</si>
  <si>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</si>
  <si>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</si>
  <si>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</si>
  <si>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</si>
  <si>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</si>
  <si>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</si>
  <si>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</si>
  <si>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</si>
  <si>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</si>
  <si>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</si>
  <si>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</si>
  <si>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</si>
  <si>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</si>
  <si>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</si>
  <si>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</si>
  <si>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</si>
  <si>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</si>
  <si>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</si>
  <si>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</si>
  <si>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</si>
  <si>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</si>
  <si>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</si>
  <si>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</si>
  <si>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</si>
  <si>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</si>
  <si>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</si>
  <si>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</si>
  <si>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</si>
  <si>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</si>
  <si>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</si>
  <si>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</si>
  <si>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</si>
  <si>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</si>
  <si>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</si>
  <si>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</si>
  <si>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</si>
  <si>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</si>
  <si>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</si>
  <si>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</si>
  <si>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</si>
  <si>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</si>
  <si>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</si>
  <si>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</si>
  <si>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</si>
  <si>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</si>
  <si>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</si>
  <si>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</si>
  <si>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</si>
  <si>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</si>
  <si>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</si>
  <si>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</si>
  <si>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</si>
  <si>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</si>
  <si>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</si>
  <si>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</si>
  <si>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</si>
  <si>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</si>
  <si>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</si>
  <si>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</si>
  <si>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</si>
  <si>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</si>
  <si>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</si>
  <si>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</si>
  <si>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</si>
  <si>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</si>
  <si>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</si>
  <si>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</si>
  <si>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</si>
  <si>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</si>
  <si>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INGENIERO CIVIL</t>
  </si>
  <si>
    <t>LAURA LISBETH CAMACHO CAPELLAN</t>
  </si>
  <si>
    <t>DISEÑADOR GRAFICO</t>
  </si>
  <si>
    <t>ANA FERNANDA TORRES DOMINGUEZ DE SEVERINO</t>
  </si>
  <si>
    <t>Aprobado por :</t>
  </si>
  <si>
    <t>DANNIS WILFREDO CORTES CASTRO</t>
  </si>
  <si>
    <t>MARCOS SANCHEZ TELEMIN</t>
  </si>
  <si>
    <t>JENMY STEFANY FELIZ MARTINEZ</t>
  </si>
  <si>
    <t>CHOFER I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</si>
  <si>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</si>
  <si>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</si>
  <si>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</si>
  <si>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</si>
  <si>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</si>
  <si>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</si>
  <si>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</si>
  <si>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</si>
  <si>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</si>
  <si>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</si>
  <si>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</si>
  <si>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</si>
  <si>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</si>
  <si>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</si>
  <si>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</si>
  <si>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</si>
  <si>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</si>
  <si>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</si>
  <si>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</si>
  <si>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</si>
  <si>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</si>
  <si>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</si>
  <si>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</si>
  <si>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</si>
  <si>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</si>
  <si>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</si>
  <si>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ENCARGADA DE RECURSOS HUMANOS </t>
  </si>
  <si>
    <t>ADMINISTRADOR DE SERVIDORES  TI</t>
  </si>
  <si>
    <t xml:space="preserve">ENCARGADA </t>
  </si>
  <si>
    <t>ENCARGADO</t>
  </si>
  <si>
    <t>ENCUESTADOR</t>
  </si>
  <si>
    <t>MARA COLLADO POU</t>
  </si>
  <si>
    <t>ASISTENTE EJECUTIVO</t>
  </si>
  <si>
    <t>SHAMIR EMMANUEL</t>
  </si>
  <si>
    <t>ADMINISTRADOR DE REDES</t>
  </si>
  <si>
    <t>LIGIA ALTAGRACIA DE JESUS PORTELA</t>
  </si>
  <si>
    <t>ALEXANDER ANTONIO QUEZADA RIVAS</t>
  </si>
  <si>
    <t>ADAN ALEXARVEL ROA JULIAO</t>
  </si>
  <si>
    <t>LAURA DE JESUS OZUNA</t>
  </si>
  <si>
    <t>ENCARDA</t>
  </si>
  <si>
    <t xml:space="preserve"> EMPLEADOS FIJOS CORRESPONDIENTE AL MES DE FEBRERO 2026</t>
  </si>
  <si>
    <t xml:space="preserve"> EMPLEADOS TEMPORALES CORRESPONDIENTE AL MES DE FEBRERO 2026</t>
  </si>
  <si>
    <t>JOSE FRANCISCO ADAMES PEÑA</t>
  </si>
  <si>
    <t>GABRIEL IVAN SOTO JIMENEZ</t>
  </si>
  <si>
    <t>DEPARTAMENTO ADMINISTRATIVO - URBE</t>
  </si>
  <si>
    <t>GESTOR DE REDES SOCIALES</t>
  </si>
  <si>
    <t>EMPLEADOS FIJO - PERSONAL DE VIGILANCIA CORRESPONDIENTE AL MES DE FEBRERO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</si>
</sst>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7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1" fillId="0" borderId="29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17" fillId="2" borderId="5" xfId="0" applyFont="1" applyFill="1" applyBorder="1" applyAlignment="1">
      <alignment horizontal="left" vertical="center"/>
    </xf>
    <xf numFmtId="2" fontId="17" fillId="2" borderId="26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  <xf numFmtId="43" fontId="17" fillId="2" borderId="1" xfId="0" applyNumberFormat="1" applyFont="1" applyFill="1" applyBorder="1" applyAlignment="1">
      <alignment vertical="center" wrapText="1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180790</xdr:colOff>
      <xdr:row>3</xdr:row>
      <xdr:rowOff>77254</xdr:rowOff>
    </xdr:from>
    <xdr:to>
      <xdr:col>2</xdr:col>
      <xdr:colOff>2965738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3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48"/>
  <sheetViews>
    <sheetView zoomScale="70" zoomScaleNormal="70" workbookViewId="0">
      <pane ySplit="5" topLeftCell="A111" activePane="bottomLeft" state="frozen"/>
      <selection pane="bottomLeft" activeCell="B2" sqref="B2:P122"/>
    </sheetView>
  </sheetViews>
  <sheetFormatPr baseColWidth="10" defaultColWidth="11.625" defaultRowHeight="48.75" customHeight="1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4" style="84" customWidth="1"/>
    <col min="13" max="13" width="16.375" style="80" customWidth="1"/>
    <col min="14" max="14" width="18.75" style="80" bestFit="1" customWidth="1"/>
    <col min="15" max="15" width="1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>
      <c r="K1" s="89"/>
    </row>
    <row r="2" spans="1:16" s="141" customFormat="1" ht="36.75" customHeight="1" thickBot="1">
      <c r="B2" s="142"/>
      <c r="C2" s="143"/>
      <c r="D2" s="198" t="s">
        <v>178</v>
      </c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200"/>
    </row>
    <row r="3" spans="1:16" s="141" customFormat="1" ht="23.25" customHeight="1" thickBot="1">
      <c r="B3" s="144"/>
      <c r="C3" s="145"/>
      <c r="D3" s="198" t="s">
        <v>264</v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200"/>
    </row>
    <row r="4" spans="1:16" s="141" customFormat="1" ht="27.75" customHeight="1" thickBot="1">
      <c r="A4" s="85"/>
      <c r="B4" s="146"/>
      <c r="C4" s="147"/>
      <c r="D4" s="198" t="s">
        <v>199</v>
      </c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200"/>
    </row>
    <row r="5" spans="1:16" s="148" customFormat="1" ht="36.75" customHeight="1" thickBot="1">
      <c r="B5" s="149" t="s">
        <v>0</v>
      </c>
      <c r="C5" s="149" t="s">
        <v>1</v>
      </c>
      <c r="D5" s="150" t="s">
        <v>2</v>
      </c>
      <c r="E5" s="150" t="s">
        <v>3</v>
      </c>
      <c r="F5" s="149" t="s">
        <v>4</v>
      </c>
      <c r="G5" s="149" t="s">
        <v>5</v>
      </c>
      <c r="H5" s="149" t="s">
        <v>6</v>
      </c>
      <c r="I5" s="149" t="s">
        <v>7</v>
      </c>
      <c r="J5" s="149" t="s">
        <v>8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13</v>
      </c>
      <c r="P5" s="149" t="s">
        <v>14</v>
      </c>
    </row>
    <row r="6" spans="1:16" ht="48.75" customHeight="1">
      <c r="B6" s="90">
        <v>1</v>
      </c>
      <c r="C6" s="91" t="s">
        <v>93</v>
      </c>
      <c r="D6" s="92" t="s">
        <v>249</v>
      </c>
      <c r="E6" s="92" t="s">
        <v>197</v>
      </c>
      <c r="F6" s="93" t="s">
        <v>161</v>
      </c>
      <c r="G6" s="93" t="s">
        <v>90</v>
      </c>
      <c r="H6" s="94">
        <v>160000</v>
      </c>
      <c r="I6" s="94">
        <v>0</v>
      </c>
      <c r="J6" s="95">
        <f t="shared" ref="J6:J37" si="0">H6</f>
        <v>160000</v>
      </c>
      <c r="K6" s="94">
        <v>4592</v>
      </c>
      <c r="L6" s="94">
        <v>26218.87</v>
      </c>
      <c r="M6" s="94">
        <v>4864</v>
      </c>
      <c r="N6" s="94">
        <v>2561.0700000000002</v>
      </c>
      <c r="O6" s="95">
        <f t="shared" ref="O6:O37" si="1">+K6+L6+M6+N6</f>
        <v>38235.939999999995</v>
      </c>
      <c r="P6" s="96">
        <f t="shared" ref="P6:P37" si="2">J6-O6</f>
        <v>121764.06</v>
      </c>
    </row>
    <row r="7" spans="1:16" ht="48.75" customHeight="1">
      <c r="B7" s="90">
        <f>B6+1</f>
        <v>2</v>
      </c>
      <c r="C7" s="91" t="s">
        <v>183</v>
      </c>
      <c r="D7" s="92" t="s">
        <v>233</v>
      </c>
      <c r="E7" s="92" t="s">
        <v>184</v>
      </c>
      <c r="F7" s="93" t="s">
        <v>161</v>
      </c>
      <c r="G7" s="97" t="s">
        <v>90</v>
      </c>
      <c r="H7" s="98">
        <v>25000</v>
      </c>
      <c r="I7" s="99">
        <v>0</v>
      </c>
      <c r="J7" s="99">
        <f t="shared" si="0"/>
        <v>25000</v>
      </c>
      <c r="K7" s="99">
        <v>717.5</v>
      </c>
      <c r="L7" s="99">
        <v>0</v>
      </c>
      <c r="M7" s="99">
        <v>760</v>
      </c>
      <c r="N7" s="99">
        <v>25</v>
      </c>
      <c r="O7" s="95">
        <f t="shared" si="1"/>
        <v>1502.5</v>
      </c>
      <c r="P7" s="96">
        <f t="shared" si="2"/>
        <v>23497.5</v>
      </c>
    </row>
    <row r="8" spans="1:16" ht="48.75" customHeight="1">
      <c r="B8" s="90">
        <f t="shared" ref="B8:B71" si="3">B7+1</f>
        <v>3</v>
      </c>
      <c r="C8" s="91" t="s">
        <v>187</v>
      </c>
      <c r="D8" s="92" t="s">
        <v>233</v>
      </c>
      <c r="E8" s="92" t="s">
        <v>188</v>
      </c>
      <c r="F8" s="93" t="s">
        <v>161</v>
      </c>
      <c r="G8" s="97" t="s">
        <v>162</v>
      </c>
      <c r="H8" s="98">
        <v>17000</v>
      </c>
      <c r="I8" s="99">
        <v>0</v>
      </c>
      <c r="J8" s="99">
        <f t="shared" si="0"/>
        <v>17000</v>
      </c>
      <c r="K8" s="99">
        <v>487.9</v>
      </c>
      <c r="L8" s="99">
        <v>0</v>
      </c>
      <c r="M8" s="99">
        <v>516.79999999999995</v>
      </c>
      <c r="N8" s="99">
        <v>25</v>
      </c>
      <c r="O8" s="95">
        <f t="shared" si="1"/>
        <v>1029.6999999999998</v>
      </c>
      <c r="P8" s="96">
        <f t="shared" si="2"/>
        <v>15970.3</v>
      </c>
    </row>
    <row r="9" spans="1:16" ht="48.75" customHeight="1">
      <c r="B9" s="90">
        <f t="shared" si="3"/>
        <v>4</v>
      </c>
      <c r="C9" s="100" t="s">
        <v>213</v>
      </c>
      <c r="D9" s="92" t="s">
        <v>240</v>
      </c>
      <c r="E9" s="92" t="s">
        <v>66</v>
      </c>
      <c r="F9" s="93" t="s">
        <v>161</v>
      </c>
      <c r="G9" s="93" t="s">
        <v>90</v>
      </c>
      <c r="H9" s="94">
        <v>70000</v>
      </c>
      <c r="I9" s="94">
        <v>0</v>
      </c>
      <c r="J9" s="95">
        <f t="shared" si="0"/>
        <v>70000</v>
      </c>
      <c r="K9" s="94">
        <v>2009</v>
      </c>
      <c r="L9" s="94">
        <v>5368.48</v>
      </c>
      <c r="M9" s="94">
        <v>2128</v>
      </c>
      <c r="N9" s="94">
        <v>25</v>
      </c>
      <c r="O9" s="95">
        <f t="shared" si="1"/>
        <v>9530.48</v>
      </c>
      <c r="P9" s="96">
        <f t="shared" si="2"/>
        <v>60469.520000000004</v>
      </c>
    </row>
    <row r="10" spans="1:16" ht="48.75" customHeight="1">
      <c r="B10" s="90">
        <f t="shared" si="3"/>
        <v>5</v>
      </c>
      <c r="C10" s="100" t="s">
        <v>260</v>
      </c>
      <c r="D10" s="92" t="s">
        <v>233</v>
      </c>
      <c r="E10" s="92" t="s">
        <v>160</v>
      </c>
      <c r="F10" s="93" t="s">
        <v>161</v>
      </c>
      <c r="G10" s="97" t="s">
        <v>90</v>
      </c>
      <c r="H10" s="94">
        <v>25000</v>
      </c>
      <c r="I10" s="94">
        <v>0</v>
      </c>
      <c r="J10" s="94">
        <f t="shared" si="0"/>
        <v>25000</v>
      </c>
      <c r="K10" s="94">
        <v>717.5</v>
      </c>
      <c r="L10" s="94">
        <v>0</v>
      </c>
      <c r="M10" s="94">
        <v>760</v>
      </c>
      <c r="N10" s="94">
        <v>25</v>
      </c>
      <c r="O10" s="95">
        <f t="shared" si="1"/>
        <v>1502.5</v>
      </c>
      <c r="P10" s="96">
        <f t="shared" si="2"/>
        <v>23497.5</v>
      </c>
    </row>
    <row r="11" spans="1:16" ht="48.75" customHeight="1">
      <c r="B11" s="90">
        <f t="shared" si="3"/>
        <v>6</v>
      </c>
      <c r="C11" s="91" t="s">
        <v>94</v>
      </c>
      <c r="D11" s="92" t="s">
        <v>139</v>
      </c>
      <c r="E11" s="92" t="s">
        <v>141</v>
      </c>
      <c r="F11" s="93" t="s">
        <v>161</v>
      </c>
      <c r="G11" s="93" t="s">
        <v>91</v>
      </c>
      <c r="H11" s="94">
        <v>10600</v>
      </c>
      <c r="I11" s="94">
        <v>0</v>
      </c>
      <c r="J11" s="95">
        <f t="shared" si="0"/>
        <v>10600</v>
      </c>
      <c r="K11" s="94">
        <v>304.21999999999997</v>
      </c>
      <c r="L11" s="94">
        <v>0</v>
      </c>
      <c r="M11" s="94">
        <v>322.24</v>
      </c>
      <c r="N11" s="94">
        <v>25</v>
      </c>
      <c r="O11" s="95">
        <f t="shared" si="1"/>
        <v>651.46</v>
      </c>
      <c r="P11" s="96">
        <f t="shared" si="2"/>
        <v>9948.5400000000009</v>
      </c>
    </row>
    <row r="12" spans="1:16" ht="48.75" customHeight="1">
      <c r="B12" s="90">
        <f t="shared" si="3"/>
        <v>7</v>
      </c>
      <c r="C12" s="91" t="s">
        <v>95</v>
      </c>
      <c r="D12" s="92" t="s">
        <v>69</v>
      </c>
      <c r="E12" s="92" t="s">
        <v>142</v>
      </c>
      <c r="F12" s="93" t="s">
        <v>161</v>
      </c>
      <c r="G12" s="93" t="s">
        <v>91</v>
      </c>
      <c r="H12" s="94">
        <v>50000</v>
      </c>
      <c r="I12" s="94">
        <v>0</v>
      </c>
      <c r="J12" s="95">
        <f t="shared" si="0"/>
        <v>50000</v>
      </c>
      <c r="K12" s="94">
        <v>1435</v>
      </c>
      <c r="L12" s="94">
        <v>1566.03</v>
      </c>
      <c r="M12" s="94">
        <v>1520</v>
      </c>
      <c r="N12" s="94">
        <v>1944.78</v>
      </c>
      <c r="O12" s="95">
        <f t="shared" si="1"/>
        <v>6465.8099999999995</v>
      </c>
      <c r="P12" s="96">
        <f t="shared" si="2"/>
        <v>43534.19</v>
      </c>
    </row>
    <row r="13" spans="1:16" ht="48.75" customHeight="1">
      <c r="B13" s="90">
        <f t="shared" si="3"/>
        <v>8</v>
      </c>
      <c r="C13" s="91" t="s">
        <v>96</v>
      </c>
      <c r="D13" s="92" t="s">
        <v>224</v>
      </c>
      <c r="E13" s="92" t="s">
        <v>245</v>
      </c>
      <c r="F13" s="93" t="s">
        <v>161</v>
      </c>
      <c r="G13" s="97" t="s">
        <v>91</v>
      </c>
      <c r="H13" s="94">
        <v>110000</v>
      </c>
      <c r="I13" s="94">
        <v>0</v>
      </c>
      <c r="J13" s="95">
        <f t="shared" si="0"/>
        <v>110000</v>
      </c>
      <c r="K13" s="94">
        <v>3157</v>
      </c>
      <c r="L13" s="94">
        <v>14457.62</v>
      </c>
      <c r="M13" s="94">
        <v>3344</v>
      </c>
      <c r="N13" s="94">
        <v>25</v>
      </c>
      <c r="O13" s="95">
        <f t="shared" si="1"/>
        <v>20983.620000000003</v>
      </c>
      <c r="P13" s="96">
        <f t="shared" si="2"/>
        <v>89016.38</v>
      </c>
    </row>
    <row r="14" spans="1:16" s="84" customFormat="1" ht="48.75" customHeight="1">
      <c r="B14" s="90">
        <f t="shared" si="3"/>
        <v>9</v>
      </c>
      <c r="C14" s="100" t="s">
        <v>218</v>
      </c>
      <c r="D14" s="92" t="s">
        <v>69</v>
      </c>
      <c r="E14" s="92" t="s">
        <v>252</v>
      </c>
      <c r="F14" s="93" t="s">
        <v>161</v>
      </c>
      <c r="G14" s="97" t="s">
        <v>91</v>
      </c>
      <c r="H14" s="94">
        <v>110000</v>
      </c>
      <c r="I14" s="94">
        <v>0</v>
      </c>
      <c r="J14" s="94">
        <f t="shared" si="0"/>
        <v>110000</v>
      </c>
      <c r="K14" s="94">
        <v>3157</v>
      </c>
      <c r="L14" s="94">
        <v>14457.62</v>
      </c>
      <c r="M14" s="94">
        <v>3344</v>
      </c>
      <c r="N14" s="94">
        <v>25</v>
      </c>
      <c r="O14" s="95">
        <f t="shared" si="1"/>
        <v>20983.620000000003</v>
      </c>
      <c r="P14" s="96">
        <f t="shared" si="2"/>
        <v>89016.38</v>
      </c>
    </row>
    <row r="15" spans="1:16" ht="48.75" customHeight="1">
      <c r="B15" s="90">
        <f t="shared" si="3"/>
        <v>10</v>
      </c>
      <c r="C15" s="91" t="s">
        <v>97</v>
      </c>
      <c r="D15" s="92" t="s">
        <v>229</v>
      </c>
      <c r="E15" s="92" t="s">
        <v>74</v>
      </c>
      <c r="F15" s="93" t="s">
        <v>161</v>
      </c>
      <c r="G15" s="97" t="s">
        <v>91</v>
      </c>
      <c r="H15" s="94">
        <v>19500</v>
      </c>
      <c r="I15" s="94">
        <v>0</v>
      </c>
      <c r="J15" s="95">
        <f t="shared" si="0"/>
        <v>19500</v>
      </c>
      <c r="K15" s="94">
        <v>559.65</v>
      </c>
      <c r="L15" s="94">
        <v>0</v>
      </c>
      <c r="M15" s="94">
        <v>592.79999999999995</v>
      </c>
      <c r="N15" s="94">
        <v>25</v>
      </c>
      <c r="O15" s="95">
        <f t="shared" si="1"/>
        <v>1177.4499999999998</v>
      </c>
      <c r="P15" s="96">
        <f t="shared" si="2"/>
        <v>18322.55</v>
      </c>
    </row>
    <row r="16" spans="1:16" ht="48.75" customHeight="1">
      <c r="B16" s="90">
        <f t="shared" si="3"/>
        <v>11</v>
      </c>
      <c r="C16" s="91" t="s">
        <v>98</v>
      </c>
      <c r="D16" s="92" t="s">
        <v>139</v>
      </c>
      <c r="E16" s="92" t="s">
        <v>143</v>
      </c>
      <c r="F16" s="93" t="s">
        <v>161</v>
      </c>
      <c r="G16" s="97" t="s">
        <v>90</v>
      </c>
      <c r="H16" s="94">
        <v>20000</v>
      </c>
      <c r="I16" s="94">
        <v>0</v>
      </c>
      <c r="J16" s="95">
        <f t="shared" si="0"/>
        <v>20000</v>
      </c>
      <c r="K16" s="94">
        <v>574</v>
      </c>
      <c r="L16" s="94">
        <v>0</v>
      </c>
      <c r="M16" s="94">
        <v>608</v>
      </c>
      <c r="N16" s="94">
        <v>25</v>
      </c>
      <c r="O16" s="95">
        <f t="shared" si="1"/>
        <v>1207</v>
      </c>
      <c r="P16" s="96">
        <f t="shared" si="2"/>
        <v>18793</v>
      </c>
    </row>
    <row r="17" spans="2:18" ht="48.75" customHeight="1">
      <c r="B17" s="90">
        <f t="shared" si="3"/>
        <v>12</v>
      </c>
      <c r="C17" s="100" t="s">
        <v>15</v>
      </c>
      <c r="D17" s="92" t="s">
        <v>228</v>
      </c>
      <c r="E17" s="92" t="s">
        <v>251</v>
      </c>
      <c r="F17" s="93" t="s">
        <v>161</v>
      </c>
      <c r="G17" s="93" t="s">
        <v>90</v>
      </c>
      <c r="H17" s="94">
        <v>8333.33</v>
      </c>
      <c r="I17" s="94">
        <v>0</v>
      </c>
      <c r="J17" s="95">
        <f t="shared" si="0"/>
        <v>8333.33</v>
      </c>
      <c r="K17" s="94">
        <v>239.17</v>
      </c>
      <c r="L17" s="94">
        <v>0</v>
      </c>
      <c r="M17" s="94">
        <v>253.33</v>
      </c>
      <c r="N17" s="94">
        <v>1574.63</v>
      </c>
      <c r="O17" s="95">
        <f t="shared" si="1"/>
        <v>2067.13</v>
      </c>
      <c r="P17" s="96">
        <f t="shared" si="2"/>
        <v>6266.2</v>
      </c>
    </row>
    <row r="18" spans="2:18" ht="48.75" customHeight="1">
      <c r="B18" s="90">
        <f t="shared" si="3"/>
        <v>13</v>
      </c>
      <c r="C18" s="91" t="s">
        <v>99</v>
      </c>
      <c r="D18" s="92" t="s">
        <v>200</v>
      </c>
      <c r="E18" s="92" t="s">
        <v>157</v>
      </c>
      <c r="F18" s="93" t="s">
        <v>161</v>
      </c>
      <c r="G18" s="97" t="s">
        <v>91</v>
      </c>
      <c r="H18" s="94">
        <v>28000</v>
      </c>
      <c r="I18" s="94">
        <v>0</v>
      </c>
      <c r="J18" s="95">
        <f t="shared" si="0"/>
        <v>28000</v>
      </c>
      <c r="K18" s="94">
        <v>803.6</v>
      </c>
      <c r="L18" s="94">
        <v>0</v>
      </c>
      <c r="M18" s="94">
        <v>851.2</v>
      </c>
      <c r="N18" s="94">
        <v>25</v>
      </c>
      <c r="O18" s="95">
        <f t="shared" si="1"/>
        <v>1679.8000000000002</v>
      </c>
      <c r="P18" s="96">
        <f t="shared" si="2"/>
        <v>26320.2</v>
      </c>
    </row>
    <row r="19" spans="2:18" ht="48.75" customHeight="1">
      <c r="B19" s="90">
        <f t="shared" si="3"/>
        <v>14</v>
      </c>
      <c r="C19" s="91" t="s">
        <v>100</v>
      </c>
      <c r="D19" s="92" t="s">
        <v>238</v>
      </c>
      <c r="E19" s="92" t="s">
        <v>70</v>
      </c>
      <c r="F19" s="93" t="s">
        <v>161</v>
      </c>
      <c r="G19" s="97" t="s">
        <v>90</v>
      </c>
      <c r="H19" s="94">
        <v>75000</v>
      </c>
      <c r="I19" s="94">
        <v>0</v>
      </c>
      <c r="J19" s="101">
        <f t="shared" si="0"/>
        <v>75000</v>
      </c>
      <c r="K19" s="94">
        <v>2152.5</v>
      </c>
      <c r="L19" s="94">
        <v>6309.38</v>
      </c>
      <c r="M19" s="94">
        <v>2280</v>
      </c>
      <c r="N19" s="94">
        <v>2072.6</v>
      </c>
      <c r="O19" s="95">
        <f t="shared" si="1"/>
        <v>12814.480000000001</v>
      </c>
      <c r="P19" s="96">
        <f t="shared" si="2"/>
        <v>62185.52</v>
      </c>
      <c r="R19" s="86"/>
    </row>
    <row r="20" spans="2:18" ht="48.75" customHeight="1">
      <c r="B20" s="90">
        <f t="shared" si="3"/>
        <v>15</v>
      </c>
      <c r="C20" s="91" t="s">
        <v>181</v>
      </c>
      <c r="D20" s="92" t="s">
        <v>140</v>
      </c>
      <c r="E20" s="92" t="s">
        <v>148</v>
      </c>
      <c r="F20" s="93" t="s">
        <v>161</v>
      </c>
      <c r="G20" s="97" t="s">
        <v>91</v>
      </c>
      <c r="H20" s="94">
        <v>80000</v>
      </c>
      <c r="I20" s="94">
        <v>0</v>
      </c>
      <c r="J20" s="101">
        <f t="shared" si="0"/>
        <v>80000</v>
      </c>
      <c r="K20" s="94">
        <v>2296</v>
      </c>
      <c r="L20" s="94">
        <v>7400.87</v>
      </c>
      <c r="M20" s="94">
        <v>2432</v>
      </c>
      <c r="N20" s="94">
        <v>25</v>
      </c>
      <c r="O20" s="95">
        <f t="shared" si="1"/>
        <v>12153.869999999999</v>
      </c>
      <c r="P20" s="96">
        <f t="shared" si="2"/>
        <v>67846.13</v>
      </c>
    </row>
    <row r="21" spans="2:18" ht="48.75" customHeight="1">
      <c r="B21" s="90">
        <f t="shared" si="3"/>
        <v>16</v>
      </c>
      <c r="C21" s="91" t="s">
        <v>16</v>
      </c>
      <c r="D21" s="92" t="s">
        <v>240</v>
      </c>
      <c r="E21" s="92" t="s">
        <v>67</v>
      </c>
      <c r="F21" s="93" t="s">
        <v>161</v>
      </c>
      <c r="G21" s="97" t="s">
        <v>90</v>
      </c>
      <c r="H21" s="94">
        <v>70000</v>
      </c>
      <c r="I21" s="94">
        <v>0</v>
      </c>
      <c r="J21" s="95">
        <f t="shared" si="0"/>
        <v>70000</v>
      </c>
      <c r="K21" s="94">
        <v>2009</v>
      </c>
      <c r="L21" s="94">
        <v>5368.48</v>
      </c>
      <c r="M21" s="94">
        <v>2128</v>
      </c>
      <c r="N21" s="94">
        <v>25</v>
      </c>
      <c r="O21" s="95">
        <f t="shared" si="1"/>
        <v>9530.48</v>
      </c>
      <c r="P21" s="96">
        <f t="shared" si="2"/>
        <v>60469.520000000004</v>
      </c>
    </row>
    <row r="22" spans="2:18" ht="48.75" customHeight="1">
      <c r="B22" s="90">
        <f t="shared" si="3"/>
        <v>17</v>
      </c>
      <c r="C22" s="91" t="s">
        <v>203</v>
      </c>
      <c r="D22" s="92" t="s">
        <v>229</v>
      </c>
      <c r="E22" s="92" t="s">
        <v>160</v>
      </c>
      <c r="F22" s="93" t="s">
        <v>161</v>
      </c>
      <c r="G22" s="97" t="s">
        <v>91</v>
      </c>
      <c r="H22" s="94">
        <v>25000</v>
      </c>
      <c r="I22" s="94">
        <v>0</v>
      </c>
      <c r="J22" s="94">
        <f t="shared" si="0"/>
        <v>25000</v>
      </c>
      <c r="K22" s="94">
        <v>717.5</v>
      </c>
      <c r="L22" s="94">
        <v>0</v>
      </c>
      <c r="M22" s="94">
        <v>760</v>
      </c>
      <c r="N22" s="94">
        <v>25</v>
      </c>
      <c r="O22" s="95">
        <f t="shared" si="1"/>
        <v>1502.5</v>
      </c>
      <c r="P22" s="96">
        <f t="shared" si="2"/>
        <v>23497.5</v>
      </c>
    </row>
    <row r="23" spans="2:18" ht="48.75" customHeight="1">
      <c r="B23" s="90">
        <f t="shared" si="3"/>
        <v>18</v>
      </c>
      <c r="C23" s="91" t="s">
        <v>244</v>
      </c>
      <c r="D23" s="102" t="s">
        <v>240</v>
      </c>
      <c r="E23" s="102" t="s">
        <v>67</v>
      </c>
      <c r="F23" s="93" t="s">
        <v>161</v>
      </c>
      <c r="G23" s="103" t="s">
        <v>90</v>
      </c>
      <c r="H23" s="104">
        <v>60000</v>
      </c>
      <c r="I23" s="94">
        <v>0</v>
      </c>
      <c r="J23" s="94">
        <f t="shared" si="0"/>
        <v>60000</v>
      </c>
      <c r="K23" s="94">
        <v>1722</v>
      </c>
      <c r="L23" s="94">
        <v>3486.68</v>
      </c>
      <c r="M23" s="94">
        <v>1824</v>
      </c>
      <c r="N23" s="94">
        <v>25</v>
      </c>
      <c r="O23" s="95">
        <f t="shared" si="1"/>
        <v>7057.68</v>
      </c>
      <c r="P23" s="96">
        <f t="shared" si="2"/>
        <v>52942.32</v>
      </c>
    </row>
    <row r="24" spans="2:18" ht="48.75" customHeight="1">
      <c r="B24" s="90">
        <f t="shared" si="3"/>
        <v>19</v>
      </c>
      <c r="C24" s="100" t="s">
        <v>17</v>
      </c>
      <c r="D24" s="92" t="s">
        <v>233</v>
      </c>
      <c r="E24" s="92" t="s">
        <v>64</v>
      </c>
      <c r="F24" s="93" t="s">
        <v>161</v>
      </c>
      <c r="G24" s="97" t="s">
        <v>91</v>
      </c>
      <c r="H24" s="94">
        <v>25000</v>
      </c>
      <c r="I24" s="94">
        <v>0</v>
      </c>
      <c r="J24" s="95">
        <f t="shared" si="0"/>
        <v>25000</v>
      </c>
      <c r="K24" s="94">
        <v>717.5</v>
      </c>
      <c r="L24" s="94">
        <v>0</v>
      </c>
      <c r="M24" s="94">
        <v>760</v>
      </c>
      <c r="N24" s="94">
        <v>25</v>
      </c>
      <c r="O24" s="95">
        <f t="shared" si="1"/>
        <v>1502.5</v>
      </c>
      <c r="P24" s="96">
        <f t="shared" si="2"/>
        <v>23497.5</v>
      </c>
    </row>
    <row r="25" spans="2:18" ht="48.75" customHeight="1">
      <c r="B25" s="90">
        <f t="shared" si="3"/>
        <v>20</v>
      </c>
      <c r="C25" s="100" t="s">
        <v>18</v>
      </c>
      <c r="D25" s="92" t="s">
        <v>241</v>
      </c>
      <c r="E25" s="92" t="s">
        <v>215</v>
      </c>
      <c r="F25" s="93" t="s">
        <v>161</v>
      </c>
      <c r="G25" s="97" t="s">
        <v>91</v>
      </c>
      <c r="H25" s="94">
        <v>80000</v>
      </c>
      <c r="I25" s="94">
        <v>0</v>
      </c>
      <c r="J25" s="95">
        <f t="shared" si="0"/>
        <v>80000</v>
      </c>
      <c r="K25" s="94">
        <v>2296</v>
      </c>
      <c r="L25" s="94">
        <v>7400.87</v>
      </c>
      <c r="M25" s="94">
        <v>2432</v>
      </c>
      <c r="N25" s="94">
        <v>25</v>
      </c>
      <c r="O25" s="95">
        <f t="shared" si="1"/>
        <v>12153.869999999999</v>
      </c>
      <c r="P25" s="96">
        <f t="shared" si="2"/>
        <v>67846.13</v>
      </c>
    </row>
    <row r="26" spans="2:18" ht="48.75" customHeight="1">
      <c r="B26" s="90">
        <f t="shared" si="3"/>
        <v>21</v>
      </c>
      <c r="C26" s="91" t="s">
        <v>101</v>
      </c>
      <c r="D26" s="92" t="s">
        <v>248</v>
      </c>
      <c r="E26" s="92" t="s">
        <v>80</v>
      </c>
      <c r="F26" s="93" t="s">
        <v>161</v>
      </c>
      <c r="G26" s="97" t="s">
        <v>162</v>
      </c>
      <c r="H26" s="94">
        <v>180000</v>
      </c>
      <c r="I26" s="94">
        <v>0</v>
      </c>
      <c r="J26" s="95">
        <f t="shared" si="0"/>
        <v>180000</v>
      </c>
      <c r="K26" s="94">
        <v>5166</v>
      </c>
      <c r="L26" s="94">
        <v>30923.37</v>
      </c>
      <c r="M26" s="94">
        <v>5472</v>
      </c>
      <c r="N26" s="94">
        <v>5025</v>
      </c>
      <c r="O26" s="95">
        <f t="shared" si="1"/>
        <v>46586.369999999995</v>
      </c>
      <c r="P26" s="96">
        <f t="shared" si="2"/>
        <v>133413.63</v>
      </c>
    </row>
    <row r="27" spans="2:18" ht="48.75" customHeight="1">
      <c r="B27" s="90">
        <f t="shared" si="3"/>
        <v>22</v>
      </c>
      <c r="C27" s="91" t="s">
        <v>202</v>
      </c>
      <c r="D27" s="92" t="s">
        <v>230</v>
      </c>
      <c r="E27" s="92" t="s">
        <v>72</v>
      </c>
      <c r="F27" s="93" t="s">
        <v>161</v>
      </c>
      <c r="G27" s="97" t="s">
        <v>90</v>
      </c>
      <c r="H27" s="94">
        <v>60000</v>
      </c>
      <c r="I27" s="94">
        <v>0</v>
      </c>
      <c r="J27" s="94">
        <f t="shared" si="0"/>
        <v>60000</v>
      </c>
      <c r="K27" s="94">
        <v>1722</v>
      </c>
      <c r="L27" s="94">
        <v>2718.76</v>
      </c>
      <c r="M27" s="94">
        <v>1824</v>
      </c>
      <c r="N27" s="94">
        <v>3864.56</v>
      </c>
      <c r="O27" s="95">
        <f t="shared" si="1"/>
        <v>10129.32</v>
      </c>
      <c r="P27" s="96">
        <f t="shared" si="2"/>
        <v>49870.68</v>
      </c>
    </row>
    <row r="28" spans="2:18" s="84" customFormat="1" ht="48.75" customHeight="1">
      <c r="B28" s="90">
        <f t="shared" si="3"/>
        <v>23</v>
      </c>
      <c r="C28" s="91" t="s">
        <v>102</v>
      </c>
      <c r="D28" s="92" t="s">
        <v>241</v>
      </c>
      <c r="E28" s="92" t="s">
        <v>144</v>
      </c>
      <c r="F28" s="93" t="s">
        <v>161</v>
      </c>
      <c r="G28" s="97" t="s">
        <v>91</v>
      </c>
      <c r="H28" s="94">
        <v>130000</v>
      </c>
      <c r="I28" s="94">
        <v>0</v>
      </c>
      <c r="J28" s="95">
        <f t="shared" si="0"/>
        <v>130000</v>
      </c>
      <c r="K28" s="94">
        <v>3731</v>
      </c>
      <c r="L28" s="94">
        <v>19162.12</v>
      </c>
      <c r="M28" s="94">
        <v>3952</v>
      </c>
      <c r="N28" s="94">
        <v>4373.8900000000003</v>
      </c>
      <c r="O28" s="95">
        <f t="shared" si="1"/>
        <v>31219.01</v>
      </c>
      <c r="P28" s="96">
        <f t="shared" si="2"/>
        <v>98780.99</v>
      </c>
    </row>
    <row r="29" spans="2:18" ht="48.75" customHeight="1">
      <c r="B29" s="90">
        <f t="shared" si="3"/>
        <v>24</v>
      </c>
      <c r="C29" s="100" t="s">
        <v>19</v>
      </c>
      <c r="D29" s="92" t="s">
        <v>233</v>
      </c>
      <c r="E29" s="92" t="s">
        <v>68</v>
      </c>
      <c r="F29" s="93" t="s">
        <v>161</v>
      </c>
      <c r="G29" s="97" t="s">
        <v>90</v>
      </c>
      <c r="H29" s="94">
        <v>28000</v>
      </c>
      <c r="I29" s="94">
        <v>0</v>
      </c>
      <c r="J29" s="95">
        <f t="shared" si="0"/>
        <v>28000</v>
      </c>
      <c r="K29" s="94">
        <v>803.6</v>
      </c>
      <c r="L29" s="94">
        <v>0</v>
      </c>
      <c r="M29" s="94">
        <v>851.2</v>
      </c>
      <c r="N29" s="94">
        <v>25</v>
      </c>
      <c r="O29" s="95">
        <f t="shared" si="1"/>
        <v>1679.8000000000002</v>
      </c>
      <c r="P29" s="96">
        <f t="shared" si="2"/>
        <v>26320.2</v>
      </c>
      <c r="R29" s="86"/>
    </row>
    <row r="30" spans="2:18" ht="48.75" customHeight="1">
      <c r="B30" s="90">
        <f t="shared" si="3"/>
        <v>25</v>
      </c>
      <c r="C30" s="91" t="s">
        <v>103</v>
      </c>
      <c r="D30" s="92" t="s">
        <v>200</v>
      </c>
      <c r="E30" s="92" t="s">
        <v>145</v>
      </c>
      <c r="F30" s="93" t="s">
        <v>161</v>
      </c>
      <c r="G30" s="97" t="s">
        <v>90</v>
      </c>
      <c r="H30" s="94">
        <v>180000</v>
      </c>
      <c r="I30" s="94">
        <v>0</v>
      </c>
      <c r="J30" s="95">
        <f t="shared" si="0"/>
        <v>180000</v>
      </c>
      <c r="K30" s="94">
        <v>5166</v>
      </c>
      <c r="L30" s="94">
        <v>30923.37</v>
      </c>
      <c r="M30" s="94">
        <v>5472</v>
      </c>
      <c r="N30" s="94">
        <v>11416.07</v>
      </c>
      <c r="O30" s="95">
        <f t="shared" si="1"/>
        <v>52977.439999999995</v>
      </c>
      <c r="P30" s="96">
        <f t="shared" si="2"/>
        <v>127022.56</v>
      </c>
    </row>
    <row r="31" spans="2:18" ht="48.75" customHeight="1">
      <c r="B31" s="90">
        <f t="shared" si="3"/>
        <v>26</v>
      </c>
      <c r="C31" s="100" t="s">
        <v>20</v>
      </c>
      <c r="D31" s="92" t="s">
        <v>240</v>
      </c>
      <c r="E31" s="92" t="s">
        <v>67</v>
      </c>
      <c r="F31" s="93" t="s">
        <v>161</v>
      </c>
      <c r="G31" s="97" t="s">
        <v>90</v>
      </c>
      <c r="H31" s="94">
        <v>80000</v>
      </c>
      <c r="I31" s="94">
        <v>0</v>
      </c>
      <c r="J31" s="95">
        <f t="shared" si="0"/>
        <v>80000</v>
      </c>
      <c r="K31" s="94">
        <v>2296</v>
      </c>
      <c r="L31" s="94">
        <v>7400.87</v>
      </c>
      <c r="M31" s="94">
        <v>2432</v>
      </c>
      <c r="N31" s="94">
        <v>25</v>
      </c>
      <c r="O31" s="95">
        <f t="shared" si="1"/>
        <v>12153.869999999999</v>
      </c>
      <c r="P31" s="96">
        <f t="shared" si="2"/>
        <v>67846.13</v>
      </c>
      <c r="R31" s="86"/>
    </row>
    <row r="32" spans="2:18" ht="48.75" customHeight="1">
      <c r="B32" s="90">
        <f t="shared" si="3"/>
        <v>27</v>
      </c>
      <c r="C32" s="100" t="s">
        <v>21</v>
      </c>
      <c r="D32" s="92" t="s">
        <v>233</v>
      </c>
      <c r="E32" s="92" t="s">
        <v>64</v>
      </c>
      <c r="F32" s="93" t="s">
        <v>161</v>
      </c>
      <c r="G32" s="97" t="s">
        <v>91</v>
      </c>
      <c r="H32" s="94">
        <v>30000</v>
      </c>
      <c r="I32" s="94">
        <v>0</v>
      </c>
      <c r="J32" s="95">
        <f t="shared" si="0"/>
        <v>30000</v>
      </c>
      <c r="K32" s="94">
        <v>861</v>
      </c>
      <c r="L32" s="94">
        <v>0</v>
      </c>
      <c r="M32" s="94">
        <v>912</v>
      </c>
      <c r="N32" s="94">
        <v>25</v>
      </c>
      <c r="O32" s="95">
        <f t="shared" si="1"/>
        <v>1798</v>
      </c>
      <c r="P32" s="96">
        <f t="shared" si="2"/>
        <v>28202</v>
      </c>
    </row>
    <row r="33" spans="2:18" ht="48.75" customHeight="1">
      <c r="B33" s="90">
        <f t="shared" si="3"/>
        <v>28</v>
      </c>
      <c r="C33" s="91" t="s">
        <v>104</v>
      </c>
      <c r="D33" s="92" t="s">
        <v>200</v>
      </c>
      <c r="E33" s="92" t="s">
        <v>146</v>
      </c>
      <c r="F33" s="93" t="s">
        <v>161</v>
      </c>
      <c r="G33" s="93" t="s">
        <v>91</v>
      </c>
      <c r="H33" s="94">
        <v>90000</v>
      </c>
      <c r="I33" s="94">
        <v>0</v>
      </c>
      <c r="J33" s="95">
        <f t="shared" si="0"/>
        <v>90000</v>
      </c>
      <c r="K33" s="94">
        <v>2583</v>
      </c>
      <c r="L33" s="94">
        <v>9753.1200000000008</v>
      </c>
      <c r="M33" s="94">
        <v>2736</v>
      </c>
      <c r="N33" s="94">
        <v>2212.6</v>
      </c>
      <c r="O33" s="95">
        <f t="shared" si="1"/>
        <v>17284.72</v>
      </c>
      <c r="P33" s="96">
        <f t="shared" si="2"/>
        <v>72715.28</v>
      </c>
    </row>
    <row r="34" spans="2:18" ht="48.75" customHeight="1">
      <c r="B34" s="90">
        <f t="shared" si="3"/>
        <v>29</v>
      </c>
      <c r="C34" s="91" t="s">
        <v>105</v>
      </c>
      <c r="D34" s="92" t="s">
        <v>236</v>
      </c>
      <c r="E34" s="92" t="s">
        <v>206</v>
      </c>
      <c r="F34" s="93" t="s">
        <v>161</v>
      </c>
      <c r="G34" s="97" t="s">
        <v>90</v>
      </c>
      <c r="H34" s="94">
        <v>75000</v>
      </c>
      <c r="I34" s="94">
        <v>0</v>
      </c>
      <c r="J34" s="95">
        <f t="shared" si="0"/>
        <v>75000</v>
      </c>
      <c r="K34" s="94">
        <v>2152.5</v>
      </c>
      <c r="L34" s="94">
        <v>6309.38</v>
      </c>
      <c r="M34" s="94">
        <v>2280</v>
      </c>
      <c r="N34" s="94">
        <v>2072.6</v>
      </c>
      <c r="O34" s="95">
        <f t="shared" si="1"/>
        <v>12814.480000000001</v>
      </c>
      <c r="P34" s="96">
        <f t="shared" si="2"/>
        <v>62185.52</v>
      </c>
    </row>
    <row r="35" spans="2:18" ht="48.75" customHeight="1">
      <c r="B35" s="90">
        <f t="shared" si="3"/>
        <v>30</v>
      </c>
      <c r="C35" s="91" t="s">
        <v>23</v>
      </c>
      <c r="D35" s="92" t="s">
        <v>240</v>
      </c>
      <c r="E35" s="92" t="s">
        <v>253</v>
      </c>
      <c r="F35" s="93" t="s">
        <v>161</v>
      </c>
      <c r="G35" s="97" t="s">
        <v>90</v>
      </c>
      <c r="H35" s="94">
        <v>110000</v>
      </c>
      <c r="I35" s="94">
        <v>0</v>
      </c>
      <c r="J35" s="95">
        <f t="shared" si="0"/>
        <v>110000</v>
      </c>
      <c r="K35" s="94">
        <v>3157</v>
      </c>
      <c r="L35" s="94">
        <v>14457.62</v>
      </c>
      <c r="M35" s="94">
        <v>3344</v>
      </c>
      <c r="N35" s="94">
        <v>125</v>
      </c>
      <c r="O35" s="95">
        <f t="shared" si="1"/>
        <v>21083.620000000003</v>
      </c>
      <c r="P35" s="96">
        <f t="shared" si="2"/>
        <v>88916.38</v>
      </c>
    </row>
    <row r="36" spans="2:18" ht="48.75" customHeight="1">
      <c r="B36" s="90">
        <f t="shared" si="3"/>
        <v>31</v>
      </c>
      <c r="C36" s="91" t="s">
        <v>106</v>
      </c>
      <c r="D36" s="92" t="s">
        <v>240</v>
      </c>
      <c r="E36" s="92" t="s">
        <v>147</v>
      </c>
      <c r="F36" s="93" t="s">
        <v>161</v>
      </c>
      <c r="G36" s="97" t="s">
        <v>90</v>
      </c>
      <c r="H36" s="94">
        <v>150000</v>
      </c>
      <c r="I36" s="94">
        <v>0</v>
      </c>
      <c r="J36" s="95">
        <f t="shared" si="0"/>
        <v>150000</v>
      </c>
      <c r="K36" s="94">
        <v>4305</v>
      </c>
      <c r="L36" s="94">
        <v>23866.62</v>
      </c>
      <c r="M36" s="94">
        <v>4560</v>
      </c>
      <c r="N36" s="94">
        <v>28089.85</v>
      </c>
      <c r="O36" s="95">
        <f t="shared" si="1"/>
        <v>60821.47</v>
      </c>
      <c r="P36" s="96">
        <f t="shared" si="2"/>
        <v>89178.53</v>
      </c>
    </row>
    <row r="37" spans="2:18" ht="48.75" customHeight="1">
      <c r="B37" s="90">
        <f t="shared" si="3"/>
        <v>32</v>
      </c>
      <c r="C37" s="91" t="s">
        <v>107</v>
      </c>
      <c r="D37" s="105" t="s">
        <v>139</v>
      </c>
      <c r="E37" s="105" t="s">
        <v>141</v>
      </c>
      <c r="F37" s="93" t="s">
        <v>161</v>
      </c>
      <c r="G37" s="106" t="s">
        <v>91</v>
      </c>
      <c r="H37" s="107">
        <v>12000</v>
      </c>
      <c r="I37" s="108">
        <v>0</v>
      </c>
      <c r="J37" s="95">
        <f t="shared" si="0"/>
        <v>12000</v>
      </c>
      <c r="K37" s="94">
        <v>344.4</v>
      </c>
      <c r="L37" s="94">
        <v>0</v>
      </c>
      <c r="M37" s="94">
        <v>364.8</v>
      </c>
      <c r="N37" s="94">
        <v>25</v>
      </c>
      <c r="O37" s="95">
        <f t="shared" si="1"/>
        <v>734.2</v>
      </c>
      <c r="P37" s="96">
        <f t="shared" si="2"/>
        <v>11265.8</v>
      </c>
    </row>
    <row r="38" spans="2:18" ht="48.75" customHeight="1">
      <c r="B38" s="90">
        <f t="shared" si="3"/>
        <v>33</v>
      </c>
      <c r="C38" s="100" t="s">
        <v>24</v>
      </c>
      <c r="D38" s="92" t="s">
        <v>240</v>
      </c>
      <c r="E38" s="92" t="s">
        <v>67</v>
      </c>
      <c r="F38" s="93" t="s">
        <v>161</v>
      </c>
      <c r="G38" s="97" t="s">
        <v>90</v>
      </c>
      <c r="H38" s="94">
        <v>80000</v>
      </c>
      <c r="I38" s="94">
        <v>0</v>
      </c>
      <c r="J38" s="95">
        <f t="shared" ref="J38:J69" si="4">H38</f>
        <v>80000</v>
      </c>
      <c r="K38" s="94">
        <v>2296</v>
      </c>
      <c r="L38" s="94">
        <v>7400.87</v>
      </c>
      <c r="M38" s="94">
        <v>2432</v>
      </c>
      <c r="N38" s="94">
        <v>25</v>
      </c>
      <c r="O38" s="95">
        <f t="shared" ref="O38:O69" si="5">+K38+L38+M38+N38</f>
        <v>12153.869999999999</v>
      </c>
      <c r="P38" s="96">
        <f t="shared" ref="P38:P69" si="6">J38-O38</f>
        <v>67846.13</v>
      </c>
    </row>
    <row r="39" spans="2:18" ht="48.75" customHeight="1">
      <c r="B39" s="90">
        <f t="shared" si="3"/>
        <v>34</v>
      </c>
      <c r="C39" s="91" t="s">
        <v>189</v>
      </c>
      <c r="D39" s="92" t="s">
        <v>241</v>
      </c>
      <c r="E39" s="92" t="s">
        <v>190</v>
      </c>
      <c r="F39" s="93" t="s">
        <v>161</v>
      </c>
      <c r="G39" s="97" t="s">
        <v>90</v>
      </c>
      <c r="H39" s="98">
        <v>35000</v>
      </c>
      <c r="I39" s="99">
        <v>0</v>
      </c>
      <c r="J39" s="95">
        <f t="shared" si="4"/>
        <v>35000</v>
      </c>
      <c r="K39" s="99">
        <v>1004.5</v>
      </c>
      <c r="L39" s="99">
        <v>0</v>
      </c>
      <c r="M39" s="99">
        <v>1064</v>
      </c>
      <c r="N39" s="99">
        <v>2025</v>
      </c>
      <c r="O39" s="95">
        <f t="shared" si="5"/>
        <v>4093.5</v>
      </c>
      <c r="P39" s="96">
        <f t="shared" si="6"/>
        <v>30906.5</v>
      </c>
    </row>
    <row r="40" spans="2:18" ht="48.75" customHeight="1">
      <c r="B40" s="90">
        <f t="shared" si="3"/>
        <v>35</v>
      </c>
      <c r="C40" s="100" t="s">
        <v>25</v>
      </c>
      <c r="D40" s="92" t="s">
        <v>238</v>
      </c>
      <c r="E40" s="92" t="s">
        <v>81</v>
      </c>
      <c r="F40" s="93" t="s">
        <v>161</v>
      </c>
      <c r="G40" s="97" t="s">
        <v>90</v>
      </c>
      <c r="H40" s="94">
        <v>80000</v>
      </c>
      <c r="I40" s="94">
        <v>0</v>
      </c>
      <c r="J40" s="95">
        <f t="shared" si="4"/>
        <v>80000</v>
      </c>
      <c r="K40" s="94">
        <v>2296</v>
      </c>
      <c r="L40" s="94">
        <v>7400.87</v>
      </c>
      <c r="M40" s="94">
        <v>2432</v>
      </c>
      <c r="N40" s="94">
        <v>25</v>
      </c>
      <c r="O40" s="95">
        <f t="shared" si="5"/>
        <v>12153.869999999999</v>
      </c>
      <c r="P40" s="96">
        <f t="shared" si="6"/>
        <v>67846.13</v>
      </c>
    </row>
    <row r="41" spans="2:18" ht="48.75" customHeight="1">
      <c r="B41" s="90">
        <f t="shared" si="3"/>
        <v>36</v>
      </c>
      <c r="C41" s="100" t="s">
        <v>26</v>
      </c>
      <c r="D41" s="92" t="s">
        <v>233</v>
      </c>
      <c r="E41" s="92" t="s">
        <v>64</v>
      </c>
      <c r="F41" s="93" t="s">
        <v>161</v>
      </c>
      <c r="G41" s="97" t="s">
        <v>90</v>
      </c>
      <c r="H41" s="94">
        <v>40000</v>
      </c>
      <c r="I41" s="94">
        <v>0</v>
      </c>
      <c r="J41" s="95">
        <f t="shared" si="4"/>
        <v>40000</v>
      </c>
      <c r="K41" s="94">
        <v>1148</v>
      </c>
      <c r="L41" s="94">
        <v>442.65</v>
      </c>
      <c r="M41" s="94">
        <v>1216</v>
      </c>
      <c r="N41" s="94">
        <v>25</v>
      </c>
      <c r="O41" s="95">
        <f t="shared" si="5"/>
        <v>2831.65</v>
      </c>
      <c r="P41" s="96">
        <f t="shared" si="6"/>
        <v>37168.35</v>
      </c>
    </row>
    <row r="42" spans="2:18" ht="48.75" customHeight="1">
      <c r="B42" s="90">
        <f t="shared" si="3"/>
        <v>37</v>
      </c>
      <c r="C42" s="91" t="s">
        <v>267</v>
      </c>
      <c r="D42" s="92" t="s">
        <v>239</v>
      </c>
      <c r="E42" s="92" t="s">
        <v>269</v>
      </c>
      <c r="F42" s="93" t="s">
        <v>161</v>
      </c>
      <c r="G42" s="97" t="s">
        <v>90</v>
      </c>
      <c r="H42" s="98">
        <v>50000</v>
      </c>
      <c r="I42" s="99">
        <v>0</v>
      </c>
      <c r="J42" s="99">
        <f t="shared" si="4"/>
        <v>50000</v>
      </c>
      <c r="K42" s="99">
        <v>1435</v>
      </c>
      <c r="L42" s="99">
        <v>1854</v>
      </c>
      <c r="M42" s="99">
        <v>1520</v>
      </c>
      <c r="N42" s="99">
        <v>25</v>
      </c>
      <c r="O42" s="95">
        <f t="shared" si="5"/>
        <v>4834</v>
      </c>
      <c r="P42" s="96">
        <f t="shared" si="6"/>
        <v>45166</v>
      </c>
      <c r="R42" s="86"/>
    </row>
    <row r="43" spans="2:18" ht="48.75" customHeight="1">
      <c r="B43" s="90">
        <f t="shared" si="3"/>
        <v>38</v>
      </c>
      <c r="C43" s="100" t="s">
        <v>27</v>
      </c>
      <c r="D43" s="92" t="s">
        <v>241</v>
      </c>
      <c r="E43" s="92" t="s">
        <v>71</v>
      </c>
      <c r="F43" s="93" t="s">
        <v>161</v>
      </c>
      <c r="G43" s="97" t="s">
        <v>91</v>
      </c>
      <c r="H43" s="94">
        <v>40000</v>
      </c>
      <c r="I43" s="94">
        <v>0</v>
      </c>
      <c r="J43" s="95">
        <f t="shared" si="4"/>
        <v>40000</v>
      </c>
      <c r="K43" s="94">
        <v>1148</v>
      </c>
      <c r="L43" s="94">
        <v>442.65</v>
      </c>
      <c r="M43" s="94">
        <v>1216</v>
      </c>
      <c r="N43" s="94">
        <v>16678.7</v>
      </c>
      <c r="O43" s="95">
        <f t="shared" si="5"/>
        <v>19485.350000000002</v>
      </c>
      <c r="P43" s="96">
        <f t="shared" si="6"/>
        <v>20514.649999999998</v>
      </c>
    </row>
    <row r="44" spans="2:18" ht="48.75" customHeight="1">
      <c r="B44" s="90">
        <f t="shared" si="3"/>
        <v>39</v>
      </c>
      <c r="C44" s="91" t="s">
        <v>108</v>
      </c>
      <c r="D44" s="92" t="s">
        <v>200</v>
      </c>
      <c r="E44" s="92" t="s">
        <v>149</v>
      </c>
      <c r="F44" s="93" t="s">
        <v>161</v>
      </c>
      <c r="G44" s="97" t="s">
        <v>91</v>
      </c>
      <c r="H44" s="94">
        <v>46000</v>
      </c>
      <c r="I44" s="94">
        <v>0</v>
      </c>
      <c r="J44" s="95">
        <f t="shared" si="4"/>
        <v>46000</v>
      </c>
      <c r="K44" s="94">
        <v>1320.2</v>
      </c>
      <c r="L44" s="94">
        <v>1001.49</v>
      </c>
      <c r="M44" s="94">
        <v>1398.4</v>
      </c>
      <c r="N44" s="94">
        <v>2044.78</v>
      </c>
      <c r="O44" s="95">
        <f t="shared" si="5"/>
        <v>5764.87</v>
      </c>
      <c r="P44" s="96">
        <f t="shared" si="6"/>
        <v>40235.129999999997</v>
      </c>
    </row>
    <row r="45" spans="2:18" ht="48.75" customHeight="1">
      <c r="B45" s="90">
        <f t="shared" si="3"/>
        <v>40</v>
      </c>
      <c r="C45" s="109" t="s">
        <v>28</v>
      </c>
      <c r="D45" s="92" t="s">
        <v>233</v>
      </c>
      <c r="E45" s="92" t="s">
        <v>64</v>
      </c>
      <c r="F45" s="93" t="s">
        <v>161</v>
      </c>
      <c r="G45" s="97" t="s">
        <v>91</v>
      </c>
      <c r="H45" s="94">
        <v>45000</v>
      </c>
      <c r="I45" s="94">
        <v>0</v>
      </c>
      <c r="J45" s="95">
        <f t="shared" si="4"/>
        <v>45000</v>
      </c>
      <c r="K45" s="94">
        <v>1291.5</v>
      </c>
      <c r="L45" s="94">
        <v>1148.33</v>
      </c>
      <c r="M45" s="94">
        <v>1368</v>
      </c>
      <c r="N45" s="94">
        <v>25</v>
      </c>
      <c r="O45" s="95">
        <f t="shared" si="5"/>
        <v>3832.83</v>
      </c>
      <c r="P45" s="96">
        <f t="shared" si="6"/>
        <v>41167.17</v>
      </c>
    </row>
    <row r="46" spans="2:18" ht="48.75" customHeight="1">
      <c r="B46" s="90">
        <f t="shared" si="3"/>
        <v>41</v>
      </c>
      <c r="C46" s="91" t="s">
        <v>109</v>
      </c>
      <c r="D46" s="92" t="s">
        <v>233</v>
      </c>
      <c r="E46" s="92" t="s">
        <v>150</v>
      </c>
      <c r="F46" s="93" t="s">
        <v>161</v>
      </c>
      <c r="G46" s="93" t="s">
        <v>91</v>
      </c>
      <c r="H46" s="94">
        <v>44500</v>
      </c>
      <c r="I46" s="94">
        <v>0</v>
      </c>
      <c r="J46" s="95">
        <f t="shared" si="4"/>
        <v>44500</v>
      </c>
      <c r="K46" s="94">
        <v>1277.1500000000001</v>
      </c>
      <c r="L46" s="94">
        <v>1077.76</v>
      </c>
      <c r="M46" s="94">
        <v>1352.8</v>
      </c>
      <c r="N46" s="94">
        <v>25</v>
      </c>
      <c r="O46" s="95">
        <f t="shared" si="5"/>
        <v>3732.71</v>
      </c>
      <c r="P46" s="96">
        <f t="shared" si="6"/>
        <v>40767.29</v>
      </c>
    </row>
    <row r="47" spans="2:18" ht="48.75" customHeight="1">
      <c r="B47" s="90">
        <f t="shared" si="3"/>
        <v>42</v>
      </c>
      <c r="C47" s="91" t="s">
        <v>110</v>
      </c>
      <c r="D47" s="92" t="s">
        <v>248</v>
      </c>
      <c r="E47" s="92" t="s">
        <v>151</v>
      </c>
      <c r="F47" s="93" t="s">
        <v>161</v>
      </c>
      <c r="G47" s="97" t="s">
        <v>91</v>
      </c>
      <c r="H47" s="94">
        <v>68000</v>
      </c>
      <c r="I47" s="94">
        <v>0</v>
      </c>
      <c r="J47" s="95">
        <f t="shared" si="4"/>
        <v>68000</v>
      </c>
      <c r="K47" s="94">
        <v>1951.6</v>
      </c>
      <c r="L47" s="94">
        <v>4992.12</v>
      </c>
      <c r="M47" s="94">
        <v>2067.1999999999998</v>
      </c>
      <c r="N47" s="94">
        <v>485</v>
      </c>
      <c r="O47" s="95">
        <f t="shared" si="5"/>
        <v>9495.9199999999983</v>
      </c>
      <c r="P47" s="96">
        <f t="shared" si="6"/>
        <v>58504.08</v>
      </c>
    </row>
    <row r="48" spans="2:18" ht="48.75" customHeight="1">
      <c r="B48" s="90">
        <f t="shared" si="3"/>
        <v>43</v>
      </c>
      <c r="C48" s="91" t="s">
        <v>231</v>
      </c>
      <c r="D48" s="92" t="s">
        <v>240</v>
      </c>
      <c r="E48" s="92" t="s">
        <v>232</v>
      </c>
      <c r="F48" s="93" t="s">
        <v>161</v>
      </c>
      <c r="G48" s="93" t="s">
        <v>90</v>
      </c>
      <c r="H48" s="94">
        <v>70000</v>
      </c>
      <c r="I48" s="94">
        <v>0</v>
      </c>
      <c r="J48" s="95">
        <f t="shared" si="4"/>
        <v>70000</v>
      </c>
      <c r="K48" s="94">
        <v>2009</v>
      </c>
      <c r="L48" s="94">
        <v>4984.5200000000004</v>
      </c>
      <c r="M48" s="94">
        <v>2128</v>
      </c>
      <c r="N48" s="94">
        <v>1944.78</v>
      </c>
      <c r="O48" s="95">
        <f t="shared" si="5"/>
        <v>11066.300000000001</v>
      </c>
      <c r="P48" s="96">
        <f t="shared" si="6"/>
        <v>58933.7</v>
      </c>
    </row>
    <row r="49" spans="2:18" ht="48.75" customHeight="1">
      <c r="B49" s="90">
        <f t="shared" si="3"/>
        <v>44</v>
      </c>
      <c r="C49" s="91" t="s">
        <v>111</v>
      </c>
      <c r="D49" s="92" t="s">
        <v>234</v>
      </c>
      <c r="E49" s="92" t="s">
        <v>235</v>
      </c>
      <c r="F49" s="93" t="s">
        <v>161</v>
      </c>
      <c r="G49" s="97" t="s">
        <v>90</v>
      </c>
      <c r="H49" s="94">
        <v>180000</v>
      </c>
      <c r="I49" s="94">
        <v>0</v>
      </c>
      <c r="J49" s="95">
        <f t="shared" si="4"/>
        <v>180000</v>
      </c>
      <c r="K49" s="94">
        <v>5166</v>
      </c>
      <c r="L49" s="94">
        <v>30923.37</v>
      </c>
      <c r="M49" s="94">
        <v>5472</v>
      </c>
      <c r="N49" s="94">
        <v>7633.21</v>
      </c>
      <c r="O49" s="95">
        <f t="shared" si="5"/>
        <v>49194.579999999994</v>
      </c>
      <c r="P49" s="96">
        <f t="shared" si="6"/>
        <v>130805.42000000001</v>
      </c>
    </row>
    <row r="50" spans="2:18" ht="48.75" customHeight="1">
      <c r="B50" s="90">
        <f t="shared" si="3"/>
        <v>45</v>
      </c>
      <c r="C50" s="91" t="s">
        <v>112</v>
      </c>
      <c r="D50" s="92" t="s">
        <v>200</v>
      </c>
      <c r="E50" s="92" t="s">
        <v>152</v>
      </c>
      <c r="F50" s="93" t="s">
        <v>161</v>
      </c>
      <c r="G50" s="97" t="s">
        <v>90</v>
      </c>
      <c r="H50" s="94">
        <v>90000</v>
      </c>
      <c r="I50" s="94">
        <v>0</v>
      </c>
      <c r="J50" s="95">
        <f t="shared" si="4"/>
        <v>90000</v>
      </c>
      <c r="K50" s="94">
        <v>2583</v>
      </c>
      <c r="L50" s="94">
        <v>9273.17</v>
      </c>
      <c r="M50" s="94">
        <v>2736</v>
      </c>
      <c r="N50" s="94">
        <v>2044.78</v>
      </c>
      <c r="O50" s="95">
        <f t="shared" si="5"/>
        <v>16636.95</v>
      </c>
      <c r="P50" s="96">
        <f t="shared" si="6"/>
        <v>73363.05</v>
      </c>
    </row>
    <row r="51" spans="2:18" ht="48.75" customHeight="1">
      <c r="B51" s="90">
        <f t="shared" si="3"/>
        <v>46</v>
      </c>
      <c r="C51" s="100" t="s">
        <v>29</v>
      </c>
      <c r="D51" s="92" t="s">
        <v>200</v>
      </c>
      <c r="E51" s="92" t="s">
        <v>201</v>
      </c>
      <c r="F51" s="93" t="s">
        <v>161</v>
      </c>
      <c r="G51" s="97" t="s">
        <v>90</v>
      </c>
      <c r="H51" s="94">
        <v>25000</v>
      </c>
      <c r="I51" s="94">
        <v>0</v>
      </c>
      <c r="J51" s="95">
        <f t="shared" si="4"/>
        <v>25000</v>
      </c>
      <c r="K51" s="94">
        <v>717.5</v>
      </c>
      <c r="L51" s="94">
        <v>0</v>
      </c>
      <c r="M51" s="94">
        <v>760</v>
      </c>
      <c r="N51" s="94">
        <v>25</v>
      </c>
      <c r="O51" s="95">
        <f t="shared" si="5"/>
        <v>1502.5</v>
      </c>
      <c r="P51" s="96">
        <f t="shared" si="6"/>
        <v>23497.5</v>
      </c>
    </row>
    <row r="52" spans="2:18" ht="48.75" customHeight="1">
      <c r="B52" s="90">
        <f t="shared" si="3"/>
        <v>47</v>
      </c>
      <c r="C52" s="100" t="s">
        <v>30</v>
      </c>
      <c r="D52" s="92" t="s">
        <v>233</v>
      </c>
      <c r="E52" s="92" t="s">
        <v>71</v>
      </c>
      <c r="F52" s="93" t="s">
        <v>161</v>
      </c>
      <c r="G52" s="97" t="s">
        <v>91</v>
      </c>
      <c r="H52" s="94">
        <v>30000</v>
      </c>
      <c r="I52" s="94">
        <v>0</v>
      </c>
      <c r="J52" s="95">
        <f t="shared" si="4"/>
        <v>30000</v>
      </c>
      <c r="K52" s="94">
        <v>861</v>
      </c>
      <c r="L52" s="94">
        <v>0</v>
      </c>
      <c r="M52" s="94">
        <v>912</v>
      </c>
      <c r="N52" s="94">
        <v>1474.63</v>
      </c>
      <c r="O52" s="95">
        <f t="shared" si="5"/>
        <v>3247.63</v>
      </c>
      <c r="P52" s="96">
        <f t="shared" si="6"/>
        <v>26752.37</v>
      </c>
    </row>
    <row r="53" spans="2:18" ht="48.75" customHeight="1">
      <c r="B53" s="90">
        <f t="shared" si="3"/>
        <v>48</v>
      </c>
      <c r="C53" s="100" t="s">
        <v>31</v>
      </c>
      <c r="D53" s="92" t="s">
        <v>240</v>
      </c>
      <c r="E53" s="92" t="s">
        <v>232</v>
      </c>
      <c r="F53" s="93" t="s">
        <v>161</v>
      </c>
      <c r="G53" s="97" t="s">
        <v>90</v>
      </c>
      <c r="H53" s="94">
        <v>80000</v>
      </c>
      <c r="I53" s="94">
        <v>0</v>
      </c>
      <c r="J53" s="94">
        <f t="shared" si="4"/>
        <v>80000</v>
      </c>
      <c r="K53" s="94">
        <v>2296</v>
      </c>
      <c r="L53" s="94">
        <v>7400.87</v>
      </c>
      <c r="M53" s="94">
        <v>2432</v>
      </c>
      <c r="N53" s="94">
        <v>25</v>
      </c>
      <c r="O53" s="95">
        <f t="shared" si="5"/>
        <v>12153.869999999999</v>
      </c>
      <c r="P53" s="96">
        <f t="shared" si="6"/>
        <v>67846.13</v>
      </c>
      <c r="R53" s="86"/>
    </row>
    <row r="54" spans="2:18" ht="48.75" customHeight="1">
      <c r="B54" s="90">
        <f t="shared" si="3"/>
        <v>49</v>
      </c>
      <c r="C54" s="91" t="s">
        <v>113</v>
      </c>
      <c r="D54" s="92" t="s">
        <v>139</v>
      </c>
      <c r="E54" s="92" t="s">
        <v>75</v>
      </c>
      <c r="F54" s="93" t="s">
        <v>161</v>
      </c>
      <c r="G54" s="97" t="s">
        <v>91</v>
      </c>
      <c r="H54" s="94">
        <v>80000</v>
      </c>
      <c r="I54" s="94">
        <v>0</v>
      </c>
      <c r="J54" s="95">
        <f t="shared" si="4"/>
        <v>80000</v>
      </c>
      <c r="K54" s="94">
        <v>2296</v>
      </c>
      <c r="L54" s="94">
        <v>7400.87</v>
      </c>
      <c r="M54" s="94">
        <v>2432</v>
      </c>
      <c r="N54" s="94">
        <v>18787.77</v>
      </c>
      <c r="O54" s="95">
        <f t="shared" si="5"/>
        <v>30916.639999999999</v>
      </c>
      <c r="P54" s="96">
        <f t="shared" si="6"/>
        <v>49083.360000000001</v>
      </c>
      <c r="R54" s="86"/>
    </row>
    <row r="55" spans="2:18" ht="48.75" customHeight="1">
      <c r="B55" s="90">
        <f t="shared" si="3"/>
        <v>50</v>
      </c>
      <c r="C55" s="91" t="s">
        <v>243</v>
      </c>
      <c r="D55" s="102" t="s">
        <v>238</v>
      </c>
      <c r="E55" s="102" t="s">
        <v>81</v>
      </c>
      <c r="F55" s="93" t="s">
        <v>161</v>
      </c>
      <c r="G55" s="103" t="s">
        <v>90</v>
      </c>
      <c r="H55" s="104">
        <v>80000</v>
      </c>
      <c r="I55" s="94">
        <v>0</v>
      </c>
      <c r="J55" s="94">
        <f t="shared" si="4"/>
        <v>80000</v>
      </c>
      <c r="K55" s="94">
        <v>2296</v>
      </c>
      <c r="L55" s="94">
        <v>7400.87</v>
      </c>
      <c r="M55" s="94">
        <v>2432</v>
      </c>
      <c r="N55" s="94">
        <v>25</v>
      </c>
      <c r="O55" s="95">
        <f t="shared" si="5"/>
        <v>12153.869999999999</v>
      </c>
      <c r="P55" s="96">
        <f t="shared" si="6"/>
        <v>67846.13</v>
      </c>
    </row>
    <row r="56" spans="2:18" ht="48.75" customHeight="1">
      <c r="B56" s="90">
        <f t="shared" si="3"/>
        <v>51</v>
      </c>
      <c r="C56" s="100" t="s">
        <v>211</v>
      </c>
      <c r="D56" s="92" t="s">
        <v>238</v>
      </c>
      <c r="E56" s="92" t="s">
        <v>81</v>
      </c>
      <c r="F56" s="93" t="s">
        <v>161</v>
      </c>
      <c r="G56" s="93" t="s">
        <v>90</v>
      </c>
      <c r="H56" s="94">
        <v>60000</v>
      </c>
      <c r="I56" s="94">
        <v>0</v>
      </c>
      <c r="J56" s="95">
        <f t="shared" si="4"/>
        <v>60000</v>
      </c>
      <c r="K56" s="94">
        <v>1722</v>
      </c>
      <c r="L56" s="94">
        <v>3486.68</v>
      </c>
      <c r="M56" s="94">
        <v>1824</v>
      </c>
      <c r="N56" s="94">
        <v>25</v>
      </c>
      <c r="O56" s="95">
        <f t="shared" si="5"/>
        <v>7057.68</v>
      </c>
      <c r="P56" s="96">
        <f t="shared" si="6"/>
        <v>52942.32</v>
      </c>
      <c r="R56" s="86"/>
    </row>
    <row r="57" spans="2:18" ht="48.75" customHeight="1">
      <c r="B57" s="90">
        <f t="shared" si="3"/>
        <v>52</v>
      </c>
      <c r="C57" s="91" t="s">
        <v>114</v>
      </c>
      <c r="D57" s="92" t="s">
        <v>241</v>
      </c>
      <c r="E57" s="92" t="s">
        <v>196</v>
      </c>
      <c r="F57" s="93" t="s">
        <v>161</v>
      </c>
      <c r="G57" s="97" t="s">
        <v>90</v>
      </c>
      <c r="H57" s="94">
        <v>50000</v>
      </c>
      <c r="I57" s="94">
        <v>0</v>
      </c>
      <c r="J57" s="101">
        <f t="shared" si="4"/>
        <v>50000</v>
      </c>
      <c r="K57" s="94">
        <v>1435</v>
      </c>
      <c r="L57" s="94">
        <v>1854</v>
      </c>
      <c r="M57" s="94">
        <v>1520</v>
      </c>
      <c r="N57" s="94">
        <v>25</v>
      </c>
      <c r="O57" s="95">
        <f t="shared" si="5"/>
        <v>4834</v>
      </c>
      <c r="P57" s="96">
        <f t="shared" si="6"/>
        <v>45166</v>
      </c>
      <c r="R57" s="86"/>
    </row>
    <row r="58" spans="2:18" ht="48.75" customHeight="1">
      <c r="B58" s="90">
        <f t="shared" si="3"/>
        <v>53</v>
      </c>
      <c r="C58" s="91" t="s">
        <v>115</v>
      </c>
      <c r="D58" s="92" t="s">
        <v>139</v>
      </c>
      <c r="E58" s="92" t="s">
        <v>153</v>
      </c>
      <c r="F58" s="93" t="s">
        <v>161</v>
      </c>
      <c r="G58" s="97" t="s">
        <v>90</v>
      </c>
      <c r="H58" s="94">
        <v>29600</v>
      </c>
      <c r="I58" s="94">
        <v>0</v>
      </c>
      <c r="J58" s="94">
        <f t="shared" si="4"/>
        <v>29600</v>
      </c>
      <c r="K58" s="94">
        <v>849.52</v>
      </c>
      <c r="L58" s="94">
        <v>0</v>
      </c>
      <c r="M58" s="94">
        <v>899.84</v>
      </c>
      <c r="N58" s="94">
        <v>25</v>
      </c>
      <c r="O58" s="95">
        <f t="shared" si="5"/>
        <v>1774.3600000000001</v>
      </c>
      <c r="P58" s="96">
        <f t="shared" si="6"/>
        <v>27825.64</v>
      </c>
    </row>
    <row r="59" spans="2:18" ht="48.75" customHeight="1">
      <c r="B59" s="90">
        <f t="shared" si="3"/>
        <v>54</v>
      </c>
      <c r="C59" s="91" t="s">
        <v>116</v>
      </c>
      <c r="D59" s="92" t="s">
        <v>229</v>
      </c>
      <c r="E59" s="92" t="s">
        <v>74</v>
      </c>
      <c r="F59" s="93" t="s">
        <v>161</v>
      </c>
      <c r="G59" s="97" t="s">
        <v>91</v>
      </c>
      <c r="H59" s="94">
        <v>19500</v>
      </c>
      <c r="I59" s="94">
        <v>0</v>
      </c>
      <c r="J59" s="94">
        <f t="shared" si="4"/>
        <v>19500</v>
      </c>
      <c r="K59" s="94">
        <v>559.65</v>
      </c>
      <c r="L59" s="94">
        <v>0</v>
      </c>
      <c r="M59" s="94">
        <v>592.79999999999995</v>
      </c>
      <c r="N59" s="94">
        <v>25</v>
      </c>
      <c r="O59" s="95">
        <f t="shared" si="5"/>
        <v>1177.4499999999998</v>
      </c>
      <c r="P59" s="96">
        <f t="shared" si="6"/>
        <v>18322.55</v>
      </c>
    </row>
    <row r="60" spans="2:18" ht="48.75" customHeight="1">
      <c r="B60" s="90">
        <f t="shared" si="3"/>
        <v>55</v>
      </c>
      <c r="C60" s="109" t="s">
        <v>32</v>
      </c>
      <c r="D60" s="92" t="s">
        <v>233</v>
      </c>
      <c r="E60" s="92" t="s">
        <v>254</v>
      </c>
      <c r="F60" s="93" t="s">
        <v>161</v>
      </c>
      <c r="G60" s="97" t="s">
        <v>90</v>
      </c>
      <c r="H60" s="94">
        <v>25000</v>
      </c>
      <c r="I60" s="94">
        <v>0</v>
      </c>
      <c r="J60" s="94">
        <f t="shared" si="4"/>
        <v>25000</v>
      </c>
      <c r="K60" s="94">
        <v>717.5</v>
      </c>
      <c r="L60" s="94">
        <v>0</v>
      </c>
      <c r="M60" s="94">
        <v>760</v>
      </c>
      <c r="N60" s="94">
        <v>25</v>
      </c>
      <c r="O60" s="95">
        <f t="shared" si="5"/>
        <v>1502.5</v>
      </c>
      <c r="P60" s="96">
        <f t="shared" si="6"/>
        <v>23497.5</v>
      </c>
    </row>
    <row r="61" spans="2:18" ht="48.75" customHeight="1">
      <c r="B61" s="90">
        <f t="shared" si="3"/>
        <v>56</v>
      </c>
      <c r="C61" s="109" t="s">
        <v>212</v>
      </c>
      <c r="D61" s="92" t="s">
        <v>240</v>
      </c>
      <c r="E61" s="92" t="s">
        <v>66</v>
      </c>
      <c r="F61" s="93" t="s">
        <v>161</v>
      </c>
      <c r="G61" s="93" t="s">
        <v>90</v>
      </c>
      <c r="H61" s="94">
        <v>70000</v>
      </c>
      <c r="I61" s="94">
        <v>0</v>
      </c>
      <c r="J61" s="95">
        <f t="shared" si="4"/>
        <v>70000</v>
      </c>
      <c r="K61" s="94">
        <v>2009</v>
      </c>
      <c r="L61" s="94">
        <v>5368.48</v>
      </c>
      <c r="M61" s="94">
        <v>2128</v>
      </c>
      <c r="N61" s="94">
        <v>25</v>
      </c>
      <c r="O61" s="95">
        <f t="shared" si="5"/>
        <v>9530.48</v>
      </c>
      <c r="P61" s="96">
        <f t="shared" si="6"/>
        <v>60469.520000000004</v>
      </c>
    </row>
    <row r="62" spans="2:18" ht="48.75" customHeight="1">
      <c r="B62" s="90">
        <f t="shared" si="3"/>
        <v>57</v>
      </c>
      <c r="C62" s="92" t="s">
        <v>266</v>
      </c>
      <c r="D62" s="92" t="s">
        <v>268</v>
      </c>
      <c r="E62" s="92" t="s">
        <v>148</v>
      </c>
      <c r="F62" s="93" t="s">
        <v>161</v>
      </c>
      <c r="G62" s="97" t="s">
        <v>90</v>
      </c>
      <c r="H62" s="98">
        <v>100000</v>
      </c>
      <c r="I62" s="99">
        <v>0</v>
      </c>
      <c r="J62" s="226">
        <f t="shared" si="4"/>
        <v>100000</v>
      </c>
      <c r="K62" s="226">
        <v>2870</v>
      </c>
      <c r="L62" s="226">
        <v>12105.37</v>
      </c>
      <c r="M62" s="226">
        <v>3040</v>
      </c>
      <c r="N62" s="99">
        <v>25</v>
      </c>
      <c r="O62" s="95">
        <f t="shared" si="5"/>
        <v>18040.370000000003</v>
      </c>
      <c r="P62" s="96">
        <f t="shared" si="6"/>
        <v>81959.63</v>
      </c>
    </row>
    <row r="63" spans="2:18" ht="48.75" customHeight="1">
      <c r="B63" s="90">
        <f t="shared" si="3"/>
        <v>58</v>
      </c>
      <c r="C63" s="92" t="s">
        <v>117</v>
      </c>
      <c r="D63" s="92" t="s">
        <v>229</v>
      </c>
      <c r="E63" s="92" t="s">
        <v>154</v>
      </c>
      <c r="F63" s="93" t="s">
        <v>161</v>
      </c>
      <c r="G63" s="97" t="s">
        <v>90</v>
      </c>
      <c r="H63" s="94">
        <v>22000</v>
      </c>
      <c r="I63" s="94">
        <v>0</v>
      </c>
      <c r="J63" s="94">
        <f t="shared" si="4"/>
        <v>22000</v>
      </c>
      <c r="K63" s="94">
        <v>631.4</v>
      </c>
      <c r="L63" s="94">
        <v>0</v>
      </c>
      <c r="M63" s="94">
        <v>668.8</v>
      </c>
      <c r="N63" s="94">
        <v>11327.56</v>
      </c>
      <c r="O63" s="95">
        <f t="shared" si="5"/>
        <v>12627.759999999998</v>
      </c>
      <c r="P63" s="96">
        <f t="shared" si="6"/>
        <v>9372.2400000000016</v>
      </c>
    </row>
    <row r="64" spans="2:18" ht="48.75" customHeight="1">
      <c r="B64" s="90">
        <f t="shared" si="3"/>
        <v>59</v>
      </c>
      <c r="C64" s="91" t="s">
        <v>118</v>
      </c>
      <c r="D64" s="92" t="s">
        <v>229</v>
      </c>
      <c r="E64" s="92" t="s">
        <v>74</v>
      </c>
      <c r="F64" s="93" t="s">
        <v>161</v>
      </c>
      <c r="G64" s="97" t="s">
        <v>91</v>
      </c>
      <c r="H64" s="94">
        <v>24675</v>
      </c>
      <c r="I64" s="94">
        <v>0</v>
      </c>
      <c r="J64" s="94">
        <f t="shared" si="4"/>
        <v>24675</v>
      </c>
      <c r="K64" s="94">
        <v>708.17250000000001</v>
      </c>
      <c r="L64" s="94">
        <v>0</v>
      </c>
      <c r="M64" s="94">
        <v>750.12</v>
      </c>
      <c r="N64" s="94">
        <v>25</v>
      </c>
      <c r="O64" s="95">
        <f t="shared" si="5"/>
        <v>1483.2925</v>
      </c>
      <c r="P64" s="96">
        <f t="shared" si="6"/>
        <v>23191.7075</v>
      </c>
    </row>
    <row r="65" spans="2:18" ht="48.75" customHeight="1">
      <c r="B65" s="90">
        <f t="shared" si="3"/>
        <v>60</v>
      </c>
      <c r="C65" s="100" t="s">
        <v>33</v>
      </c>
      <c r="D65" s="92" t="s">
        <v>200</v>
      </c>
      <c r="E65" s="92" t="s">
        <v>190</v>
      </c>
      <c r="F65" s="93" t="s">
        <v>161</v>
      </c>
      <c r="G65" s="97" t="s">
        <v>90</v>
      </c>
      <c r="H65" s="94">
        <v>30000</v>
      </c>
      <c r="I65" s="94">
        <v>0</v>
      </c>
      <c r="J65" s="94">
        <f t="shared" si="4"/>
        <v>30000</v>
      </c>
      <c r="K65" s="94">
        <v>861</v>
      </c>
      <c r="L65" s="94">
        <v>0</v>
      </c>
      <c r="M65" s="94">
        <v>912</v>
      </c>
      <c r="N65" s="94">
        <v>25</v>
      </c>
      <c r="O65" s="95">
        <f t="shared" si="5"/>
        <v>1798</v>
      </c>
      <c r="P65" s="96">
        <f t="shared" si="6"/>
        <v>28202</v>
      </c>
    </row>
    <row r="66" spans="2:18" ht="48.75" customHeight="1">
      <c r="B66" s="90">
        <f t="shared" si="3"/>
        <v>61</v>
      </c>
      <c r="C66" s="100" t="s">
        <v>34</v>
      </c>
      <c r="D66" s="92" t="s">
        <v>240</v>
      </c>
      <c r="E66" s="92" t="s">
        <v>72</v>
      </c>
      <c r="F66" s="93" t="s">
        <v>161</v>
      </c>
      <c r="G66" s="97" t="s">
        <v>90</v>
      </c>
      <c r="H66" s="94">
        <v>80000</v>
      </c>
      <c r="I66" s="94">
        <v>0</v>
      </c>
      <c r="J66" s="94">
        <f t="shared" si="4"/>
        <v>80000</v>
      </c>
      <c r="K66" s="94">
        <v>2296</v>
      </c>
      <c r="L66" s="94">
        <v>6920.92</v>
      </c>
      <c r="M66" s="94">
        <v>2432</v>
      </c>
      <c r="N66" s="94">
        <v>1944.78</v>
      </c>
      <c r="O66" s="95">
        <f t="shared" si="5"/>
        <v>13593.7</v>
      </c>
      <c r="P66" s="96">
        <f t="shared" si="6"/>
        <v>66406.3</v>
      </c>
    </row>
    <row r="67" spans="2:18" ht="48.75" customHeight="1">
      <c r="B67" s="90">
        <f t="shared" si="3"/>
        <v>62</v>
      </c>
      <c r="C67" s="91" t="s">
        <v>119</v>
      </c>
      <c r="D67" s="92" t="s">
        <v>139</v>
      </c>
      <c r="E67" s="92" t="s">
        <v>141</v>
      </c>
      <c r="F67" s="93" t="s">
        <v>161</v>
      </c>
      <c r="G67" s="97" t="s">
        <v>91</v>
      </c>
      <c r="H67" s="94">
        <v>12000</v>
      </c>
      <c r="I67" s="94">
        <v>0</v>
      </c>
      <c r="J67" s="94">
        <f t="shared" si="4"/>
        <v>12000</v>
      </c>
      <c r="K67" s="94">
        <v>344.4</v>
      </c>
      <c r="L67" s="94">
        <v>0</v>
      </c>
      <c r="M67" s="94">
        <v>364.8</v>
      </c>
      <c r="N67" s="94">
        <v>25</v>
      </c>
      <c r="O67" s="95">
        <f t="shared" si="5"/>
        <v>734.2</v>
      </c>
      <c r="P67" s="96">
        <f t="shared" si="6"/>
        <v>11265.8</v>
      </c>
    </row>
    <row r="68" spans="2:18" ht="48.75" customHeight="1">
      <c r="B68" s="90">
        <f t="shared" si="3"/>
        <v>63</v>
      </c>
      <c r="C68" s="100" t="s">
        <v>35</v>
      </c>
      <c r="D68" s="92" t="s">
        <v>233</v>
      </c>
      <c r="E68" s="92" t="s">
        <v>73</v>
      </c>
      <c r="F68" s="93" t="s">
        <v>161</v>
      </c>
      <c r="G68" s="97" t="s">
        <v>91</v>
      </c>
      <c r="H68" s="94">
        <v>30000</v>
      </c>
      <c r="I68" s="94">
        <v>0</v>
      </c>
      <c r="J68" s="94">
        <f t="shared" si="4"/>
        <v>30000</v>
      </c>
      <c r="K68" s="94">
        <v>861</v>
      </c>
      <c r="L68" s="94">
        <v>0</v>
      </c>
      <c r="M68" s="94">
        <v>912</v>
      </c>
      <c r="N68" s="94">
        <v>25</v>
      </c>
      <c r="O68" s="95">
        <f t="shared" si="5"/>
        <v>1798</v>
      </c>
      <c r="P68" s="96">
        <f t="shared" si="6"/>
        <v>28202</v>
      </c>
    </row>
    <row r="69" spans="2:18" ht="48.75" customHeight="1">
      <c r="B69" s="90">
        <f t="shared" si="3"/>
        <v>64</v>
      </c>
      <c r="C69" s="91" t="s">
        <v>207</v>
      </c>
      <c r="D69" s="92" t="s">
        <v>248</v>
      </c>
      <c r="E69" s="92" t="s">
        <v>190</v>
      </c>
      <c r="F69" s="93" t="s">
        <v>161</v>
      </c>
      <c r="G69" s="97" t="s">
        <v>91</v>
      </c>
      <c r="H69" s="94">
        <v>40000</v>
      </c>
      <c r="I69" s="94">
        <v>0</v>
      </c>
      <c r="J69" s="95">
        <f t="shared" si="4"/>
        <v>40000</v>
      </c>
      <c r="K69" s="94">
        <v>1148</v>
      </c>
      <c r="L69" s="94">
        <v>442.65</v>
      </c>
      <c r="M69" s="94">
        <v>1216</v>
      </c>
      <c r="N69" s="94">
        <v>125</v>
      </c>
      <c r="O69" s="95">
        <f t="shared" si="5"/>
        <v>2931.65</v>
      </c>
      <c r="P69" s="96">
        <f t="shared" si="6"/>
        <v>37068.35</v>
      </c>
    </row>
    <row r="70" spans="2:18" ht="48.75" customHeight="1">
      <c r="B70" s="90">
        <f t="shared" si="3"/>
        <v>65</v>
      </c>
      <c r="C70" s="92" t="s">
        <v>216</v>
      </c>
      <c r="D70" s="92" t="s">
        <v>239</v>
      </c>
      <c r="E70" s="92" t="s">
        <v>217</v>
      </c>
      <c r="F70" s="93" t="s">
        <v>161</v>
      </c>
      <c r="G70" s="97" t="s">
        <v>91</v>
      </c>
      <c r="H70" s="94">
        <v>50000</v>
      </c>
      <c r="I70" s="94">
        <v>0</v>
      </c>
      <c r="J70" s="95">
        <f t="shared" ref="J70:J101" si="7">H70</f>
        <v>50000</v>
      </c>
      <c r="K70" s="94">
        <v>1435</v>
      </c>
      <c r="L70" s="94">
        <v>1854</v>
      </c>
      <c r="M70" s="94">
        <v>1520</v>
      </c>
      <c r="N70" s="94">
        <v>25</v>
      </c>
      <c r="O70" s="95">
        <f t="shared" ref="O70:O101" si="8">+K70+L70+M70+N70</f>
        <v>4834</v>
      </c>
      <c r="P70" s="96">
        <f t="shared" ref="P70:P101" si="9">J70-O70</f>
        <v>45166</v>
      </c>
    </row>
    <row r="71" spans="2:18" ht="48.75" customHeight="1">
      <c r="B71" s="90">
        <f t="shared" si="3"/>
        <v>66</v>
      </c>
      <c r="C71" s="109" t="s">
        <v>36</v>
      </c>
      <c r="D71" s="92" t="s">
        <v>238</v>
      </c>
      <c r="E71" s="92" t="s">
        <v>81</v>
      </c>
      <c r="F71" s="93" t="s">
        <v>161</v>
      </c>
      <c r="G71" s="97" t="s">
        <v>90</v>
      </c>
      <c r="H71" s="94">
        <v>80000</v>
      </c>
      <c r="I71" s="94">
        <v>0</v>
      </c>
      <c r="J71" s="94">
        <f t="shared" si="7"/>
        <v>80000</v>
      </c>
      <c r="K71" s="94">
        <v>2296</v>
      </c>
      <c r="L71" s="94">
        <v>7400.87</v>
      </c>
      <c r="M71" s="94">
        <v>2432</v>
      </c>
      <c r="N71" s="94">
        <v>165</v>
      </c>
      <c r="O71" s="95">
        <f t="shared" si="8"/>
        <v>12293.869999999999</v>
      </c>
      <c r="P71" s="96">
        <f t="shared" si="9"/>
        <v>67706.13</v>
      </c>
    </row>
    <row r="72" spans="2:18" ht="48.75" customHeight="1">
      <c r="B72" s="90">
        <f t="shared" ref="B72:B74" si="10">B71+1</f>
        <v>67</v>
      </c>
      <c r="C72" s="109" t="s">
        <v>214</v>
      </c>
      <c r="D72" s="92" t="s">
        <v>240</v>
      </c>
      <c r="E72" s="92" t="s">
        <v>67</v>
      </c>
      <c r="F72" s="93" t="s">
        <v>161</v>
      </c>
      <c r="G72" s="93" t="s">
        <v>91</v>
      </c>
      <c r="H72" s="94">
        <v>60000</v>
      </c>
      <c r="I72" s="94">
        <v>0</v>
      </c>
      <c r="J72" s="95">
        <f t="shared" si="7"/>
        <v>60000</v>
      </c>
      <c r="K72" s="94">
        <v>1722</v>
      </c>
      <c r="L72" s="94">
        <v>3486.68</v>
      </c>
      <c r="M72" s="94">
        <v>1824</v>
      </c>
      <c r="N72" s="94">
        <v>25</v>
      </c>
      <c r="O72" s="95">
        <f t="shared" si="8"/>
        <v>7057.68</v>
      </c>
      <c r="P72" s="96">
        <f t="shared" si="9"/>
        <v>52942.32</v>
      </c>
    </row>
    <row r="73" spans="2:18" ht="48.75" customHeight="1">
      <c r="B73" s="90">
        <f t="shared" si="10"/>
        <v>68</v>
      </c>
      <c r="C73" s="109" t="s">
        <v>37</v>
      </c>
      <c r="D73" s="92" t="s">
        <v>233</v>
      </c>
      <c r="E73" s="92" t="s">
        <v>64</v>
      </c>
      <c r="F73" s="93" t="s">
        <v>161</v>
      </c>
      <c r="G73" s="97" t="s">
        <v>90</v>
      </c>
      <c r="H73" s="94">
        <v>80000</v>
      </c>
      <c r="I73" s="94">
        <v>0</v>
      </c>
      <c r="J73" s="94">
        <f t="shared" si="7"/>
        <v>80000</v>
      </c>
      <c r="K73" s="94">
        <v>2296</v>
      </c>
      <c r="L73" s="94">
        <v>7400.87</v>
      </c>
      <c r="M73" s="94">
        <v>2432</v>
      </c>
      <c r="N73" s="94">
        <v>25</v>
      </c>
      <c r="O73" s="95">
        <f t="shared" si="8"/>
        <v>12153.869999999999</v>
      </c>
      <c r="P73" s="96">
        <f t="shared" si="9"/>
        <v>67846.13</v>
      </c>
    </row>
    <row r="74" spans="2:18" ht="48.75" customHeight="1">
      <c r="B74" s="90">
        <f t="shared" si="10"/>
        <v>69</v>
      </c>
      <c r="C74" s="109" t="s">
        <v>38</v>
      </c>
      <c r="D74" s="92" t="s">
        <v>233</v>
      </c>
      <c r="E74" s="92" t="s">
        <v>64</v>
      </c>
      <c r="F74" s="93" t="s">
        <v>161</v>
      </c>
      <c r="G74" s="97" t="s">
        <v>90</v>
      </c>
      <c r="H74" s="94">
        <v>20000</v>
      </c>
      <c r="I74" s="94">
        <v>0</v>
      </c>
      <c r="J74" s="94">
        <f t="shared" si="7"/>
        <v>20000</v>
      </c>
      <c r="K74" s="94">
        <v>574</v>
      </c>
      <c r="L74" s="94">
        <v>0</v>
      </c>
      <c r="M74" s="94">
        <v>608</v>
      </c>
      <c r="N74" s="94">
        <v>25</v>
      </c>
      <c r="O74" s="95">
        <f t="shared" si="8"/>
        <v>1207</v>
      </c>
      <c r="P74" s="96">
        <f t="shared" si="9"/>
        <v>18793</v>
      </c>
    </row>
    <row r="75" spans="2:18" ht="48.75" customHeight="1">
      <c r="B75" s="90">
        <f t="shared" ref="B75:B116" si="11">B74+1</f>
        <v>70</v>
      </c>
      <c r="C75" s="92" t="s">
        <v>120</v>
      </c>
      <c r="D75" s="92" t="s">
        <v>241</v>
      </c>
      <c r="E75" s="92" t="s">
        <v>155</v>
      </c>
      <c r="F75" s="93" t="s">
        <v>161</v>
      </c>
      <c r="G75" s="97" t="s">
        <v>90</v>
      </c>
      <c r="H75" s="94">
        <v>60000</v>
      </c>
      <c r="I75" s="94">
        <v>0</v>
      </c>
      <c r="J75" s="94">
        <f t="shared" si="7"/>
        <v>60000</v>
      </c>
      <c r="K75" s="94">
        <v>1722</v>
      </c>
      <c r="L75" s="94">
        <v>3486.68</v>
      </c>
      <c r="M75" s="94">
        <v>1824</v>
      </c>
      <c r="N75" s="94">
        <v>165</v>
      </c>
      <c r="O75" s="95">
        <f t="shared" si="8"/>
        <v>7197.68</v>
      </c>
      <c r="P75" s="96">
        <f t="shared" si="9"/>
        <v>52802.32</v>
      </c>
    </row>
    <row r="76" spans="2:18" ht="48.75" customHeight="1">
      <c r="B76" s="90">
        <f t="shared" si="11"/>
        <v>71</v>
      </c>
      <c r="C76" s="92" t="s">
        <v>121</v>
      </c>
      <c r="D76" s="92" t="s">
        <v>139</v>
      </c>
      <c r="E76" s="92" t="s">
        <v>141</v>
      </c>
      <c r="F76" s="93" t="s">
        <v>161</v>
      </c>
      <c r="G76" s="97" t="s">
        <v>90</v>
      </c>
      <c r="H76" s="94">
        <v>12000</v>
      </c>
      <c r="I76" s="94">
        <v>0</v>
      </c>
      <c r="J76" s="94">
        <f t="shared" si="7"/>
        <v>12000</v>
      </c>
      <c r="K76" s="94">
        <v>344.4</v>
      </c>
      <c r="L76" s="94">
        <v>0</v>
      </c>
      <c r="M76" s="94">
        <v>364.8</v>
      </c>
      <c r="N76" s="94">
        <v>25</v>
      </c>
      <c r="O76" s="95">
        <f t="shared" si="8"/>
        <v>734.2</v>
      </c>
      <c r="P76" s="96">
        <f t="shared" si="9"/>
        <v>11265.8</v>
      </c>
      <c r="R76" s="86"/>
    </row>
    <row r="77" spans="2:18" ht="48.75" customHeight="1">
      <c r="B77" s="90">
        <f t="shared" si="11"/>
        <v>72</v>
      </c>
      <c r="C77" s="110" t="s">
        <v>186</v>
      </c>
      <c r="D77" s="110" t="s">
        <v>233</v>
      </c>
      <c r="E77" s="92" t="s">
        <v>184</v>
      </c>
      <c r="F77" s="93" t="s">
        <v>161</v>
      </c>
      <c r="G77" s="97" t="s">
        <v>90</v>
      </c>
      <c r="H77" s="98">
        <v>24000</v>
      </c>
      <c r="I77" s="99">
        <v>0</v>
      </c>
      <c r="J77" s="99">
        <f t="shared" si="7"/>
        <v>24000</v>
      </c>
      <c r="K77" s="195">
        <v>688.8</v>
      </c>
      <c r="L77" s="99">
        <v>0</v>
      </c>
      <c r="M77" s="99">
        <v>729.6</v>
      </c>
      <c r="N77" s="99">
        <v>25</v>
      </c>
      <c r="O77" s="95">
        <f t="shared" si="8"/>
        <v>1443.4</v>
      </c>
      <c r="P77" s="96">
        <f t="shared" si="9"/>
        <v>22556.6</v>
      </c>
    </row>
    <row r="78" spans="2:18" ht="48.75" customHeight="1">
      <c r="B78" s="90">
        <f t="shared" si="11"/>
        <v>73</v>
      </c>
      <c r="C78" s="92" t="s">
        <v>255</v>
      </c>
      <c r="D78" s="92" t="s">
        <v>140</v>
      </c>
      <c r="E78" s="92" t="s">
        <v>256</v>
      </c>
      <c r="F78" s="93" t="s">
        <v>161</v>
      </c>
      <c r="G78" s="97" t="s">
        <v>91</v>
      </c>
      <c r="H78" s="94">
        <v>85000</v>
      </c>
      <c r="I78" s="94">
        <v>0</v>
      </c>
      <c r="J78" s="94">
        <f t="shared" si="7"/>
        <v>85000</v>
      </c>
      <c r="K78" s="111">
        <v>2439.5</v>
      </c>
      <c r="L78" s="94">
        <v>8576.99</v>
      </c>
      <c r="M78" s="94">
        <v>2584</v>
      </c>
      <c r="N78" s="94">
        <v>25</v>
      </c>
      <c r="O78" s="95">
        <f t="shared" si="8"/>
        <v>13625.49</v>
      </c>
      <c r="P78" s="96">
        <f t="shared" si="9"/>
        <v>71374.509999999995</v>
      </c>
    </row>
    <row r="79" spans="2:18" ht="48.75" customHeight="1">
      <c r="B79" s="90">
        <f t="shared" si="11"/>
        <v>74</v>
      </c>
      <c r="C79" s="109" t="s">
        <v>39</v>
      </c>
      <c r="D79" s="92" t="s">
        <v>233</v>
      </c>
      <c r="E79" s="92" t="s">
        <v>68</v>
      </c>
      <c r="F79" s="93" t="s">
        <v>161</v>
      </c>
      <c r="G79" s="97" t="s">
        <v>90</v>
      </c>
      <c r="H79" s="94">
        <v>30000</v>
      </c>
      <c r="I79" s="94">
        <v>0</v>
      </c>
      <c r="J79" s="94">
        <f t="shared" si="7"/>
        <v>30000</v>
      </c>
      <c r="K79" s="94">
        <v>861</v>
      </c>
      <c r="L79" s="94">
        <v>0</v>
      </c>
      <c r="M79" s="94">
        <v>912</v>
      </c>
      <c r="N79" s="94">
        <v>1474.63</v>
      </c>
      <c r="O79" s="95">
        <f t="shared" si="8"/>
        <v>3247.63</v>
      </c>
      <c r="P79" s="96">
        <f t="shared" si="9"/>
        <v>26752.37</v>
      </c>
    </row>
    <row r="80" spans="2:18" ht="48.75" customHeight="1">
      <c r="B80" s="90">
        <f t="shared" si="11"/>
        <v>75</v>
      </c>
      <c r="C80" s="92" t="s">
        <v>122</v>
      </c>
      <c r="D80" s="92" t="s">
        <v>240</v>
      </c>
      <c r="E80" s="92" t="s">
        <v>156</v>
      </c>
      <c r="F80" s="93" t="s">
        <v>161</v>
      </c>
      <c r="G80" s="97" t="s">
        <v>90</v>
      </c>
      <c r="H80" s="94">
        <v>60000</v>
      </c>
      <c r="I80" s="94">
        <v>0</v>
      </c>
      <c r="J80" s="94">
        <f t="shared" si="7"/>
        <v>60000</v>
      </c>
      <c r="K80" s="94">
        <v>1722</v>
      </c>
      <c r="L80" s="94">
        <v>3486.68</v>
      </c>
      <c r="M80" s="94">
        <v>1824</v>
      </c>
      <c r="N80" s="94">
        <v>25</v>
      </c>
      <c r="O80" s="95">
        <f t="shared" si="8"/>
        <v>7057.68</v>
      </c>
      <c r="P80" s="96">
        <f t="shared" si="9"/>
        <v>52942.32</v>
      </c>
    </row>
    <row r="81" spans="2:18" ht="48.75" customHeight="1">
      <c r="B81" s="90">
        <f t="shared" si="11"/>
        <v>76</v>
      </c>
      <c r="C81" s="109" t="s">
        <v>40</v>
      </c>
      <c r="D81" s="92" t="s">
        <v>236</v>
      </c>
      <c r="E81" s="92" t="s">
        <v>62</v>
      </c>
      <c r="F81" s="93" t="s">
        <v>161</v>
      </c>
      <c r="G81" s="97" t="s">
        <v>91</v>
      </c>
      <c r="H81" s="94">
        <v>80000</v>
      </c>
      <c r="I81" s="94">
        <v>0</v>
      </c>
      <c r="J81" s="94">
        <f t="shared" si="7"/>
        <v>80000</v>
      </c>
      <c r="K81" s="94">
        <v>2296</v>
      </c>
      <c r="L81" s="94">
        <v>7400.87</v>
      </c>
      <c r="M81" s="94">
        <v>2432</v>
      </c>
      <c r="N81" s="94">
        <v>25</v>
      </c>
      <c r="O81" s="95">
        <f t="shared" si="8"/>
        <v>12153.869999999999</v>
      </c>
      <c r="P81" s="96">
        <f t="shared" si="9"/>
        <v>67846.13</v>
      </c>
    </row>
    <row r="82" spans="2:18" ht="48.75" customHeight="1">
      <c r="B82" s="90">
        <f t="shared" si="11"/>
        <v>77</v>
      </c>
      <c r="C82" s="110" t="s">
        <v>123</v>
      </c>
      <c r="D82" s="110" t="s">
        <v>139</v>
      </c>
      <c r="E82" s="92" t="s">
        <v>141</v>
      </c>
      <c r="F82" s="93" t="s">
        <v>161</v>
      </c>
      <c r="G82" s="97" t="s">
        <v>91</v>
      </c>
      <c r="H82" s="94">
        <v>12000</v>
      </c>
      <c r="I82" s="94">
        <v>0</v>
      </c>
      <c r="J82" s="94">
        <f t="shared" si="7"/>
        <v>12000</v>
      </c>
      <c r="K82" s="94">
        <v>344.4</v>
      </c>
      <c r="L82" s="94">
        <v>0</v>
      </c>
      <c r="M82" s="94">
        <v>364.8</v>
      </c>
      <c r="N82" s="94">
        <v>25</v>
      </c>
      <c r="O82" s="95">
        <f t="shared" si="8"/>
        <v>734.2</v>
      </c>
      <c r="P82" s="96">
        <f t="shared" si="9"/>
        <v>11265.8</v>
      </c>
    </row>
    <row r="83" spans="2:18" ht="48.75" customHeight="1">
      <c r="B83" s="90">
        <f t="shared" si="11"/>
        <v>78</v>
      </c>
      <c r="C83" s="109" t="s">
        <v>41</v>
      </c>
      <c r="D83" s="92" t="s">
        <v>239</v>
      </c>
      <c r="E83" s="112" t="s">
        <v>76</v>
      </c>
      <c r="F83" s="93" t="s">
        <v>161</v>
      </c>
      <c r="G83" s="97" t="s">
        <v>91</v>
      </c>
      <c r="H83" s="94">
        <v>150000</v>
      </c>
      <c r="I83" s="94">
        <v>0</v>
      </c>
      <c r="J83" s="94">
        <f t="shared" si="7"/>
        <v>150000</v>
      </c>
      <c r="K83" s="94">
        <v>4305</v>
      </c>
      <c r="L83" s="94">
        <v>23866.62</v>
      </c>
      <c r="M83" s="94">
        <v>4560</v>
      </c>
      <c r="N83" s="94">
        <v>2072.6</v>
      </c>
      <c r="O83" s="95">
        <f t="shared" si="8"/>
        <v>34804.22</v>
      </c>
      <c r="P83" s="96">
        <f t="shared" si="9"/>
        <v>115195.78</v>
      </c>
    </row>
    <row r="84" spans="2:18" ht="48.75" customHeight="1">
      <c r="B84" s="90">
        <f t="shared" si="11"/>
        <v>79</v>
      </c>
      <c r="C84" s="100" t="s">
        <v>42</v>
      </c>
      <c r="D84" s="91" t="s">
        <v>236</v>
      </c>
      <c r="E84" s="92" t="s">
        <v>62</v>
      </c>
      <c r="F84" s="93" t="s">
        <v>161</v>
      </c>
      <c r="G84" s="97" t="s">
        <v>91</v>
      </c>
      <c r="H84" s="94">
        <v>80000</v>
      </c>
      <c r="I84" s="94">
        <v>0</v>
      </c>
      <c r="J84" s="94">
        <f t="shared" si="7"/>
        <v>80000</v>
      </c>
      <c r="K84" s="94">
        <v>2296</v>
      </c>
      <c r="L84" s="94">
        <v>7400.87</v>
      </c>
      <c r="M84" s="94">
        <v>2432</v>
      </c>
      <c r="N84" s="94">
        <v>2561.0700000000002</v>
      </c>
      <c r="O84" s="95">
        <f t="shared" si="8"/>
        <v>14689.939999999999</v>
      </c>
      <c r="P84" s="96">
        <f t="shared" si="9"/>
        <v>65310.06</v>
      </c>
      <c r="R84" s="86"/>
    </row>
    <row r="85" spans="2:18" ht="48.75" customHeight="1">
      <c r="B85" s="90">
        <f t="shared" si="11"/>
        <v>80</v>
      </c>
      <c r="C85" s="92" t="s">
        <v>208</v>
      </c>
      <c r="D85" s="92" t="s">
        <v>229</v>
      </c>
      <c r="E85" s="92" t="s">
        <v>160</v>
      </c>
      <c r="F85" s="93" t="s">
        <v>161</v>
      </c>
      <c r="G85" s="97" t="s">
        <v>90</v>
      </c>
      <c r="H85" s="94">
        <v>25000</v>
      </c>
      <c r="I85" s="94">
        <v>0</v>
      </c>
      <c r="J85" s="95">
        <f t="shared" si="7"/>
        <v>25000</v>
      </c>
      <c r="K85" s="94">
        <v>717.5</v>
      </c>
      <c r="L85" s="94">
        <v>0</v>
      </c>
      <c r="M85" s="94">
        <v>760</v>
      </c>
      <c r="N85" s="94">
        <v>1944.78</v>
      </c>
      <c r="O85" s="95">
        <f t="shared" si="8"/>
        <v>3422.2799999999997</v>
      </c>
      <c r="P85" s="96">
        <f t="shared" si="9"/>
        <v>21577.72</v>
      </c>
    </row>
    <row r="86" spans="2:18" ht="48.75" customHeight="1">
      <c r="B86" s="90">
        <f t="shared" si="11"/>
        <v>81</v>
      </c>
      <c r="C86" s="92" t="s">
        <v>209</v>
      </c>
      <c r="D86" s="92" t="s">
        <v>240</v>
      </c>
      <c r="E86" s="92" t="s">
        <v>86</v>
      </c>
      <c r="F86" s="93" t="s">
        <v>161</v>
      </c>
      <c r="G86" s="97" t="s">
        <v>90</v>
      </c>
      <c r="H86" s="94">
        <v>30000</v>
      </c>
      <c r="I86" s="94">
        <v>0</v>
      </c>
      <c r="J86" s="95">
        <f t="shared" si="7"/>
        <v>30000</v>
      </c>
      <c r="K86" s="94">
        <v>861</v>
      </c>
      <c r="L86" s="94">
        <v>0</v>
      </c>
      <c r="M86" s="94">
        <v>912</v>
      </c>
      <c r="N86" s="94">
        <v>25</v>
      </c>
      <c r="O86" s="95">
        <f t="shared" si="8"/>
        <v>1798</v>
      </c>
      <c r="P86" s="96">
        <f t="shared" si="9"/>
        <v>28202</v>
      </c>
    </row>
    <row r="87" spans="2:18" ht="48.75" customHeight="1">
      <c r="B87" s="90">
        <f t="shared" si="11"/>
        <v>82</v>
      </c>
      <c r="C87" s="92" t="s">
        <v>124</v>
      </c>
      <c r="D87" s="92" t="s">
        <v>139</v>
      </c>
      <c r="E87" s="92" t="s">
        <v>141</v>
      </c>
      <c r="F87" s="93" t="s">
        <v>161</v>
      </c>
      <c r="G87" s="97" t="s">
        <v>90</v>
      </c>
      <c r="H87" s="94">
        <v>12000</v>
      </c>
      <c r="I87" s="94">
        <v>0</v>
      </c>
      <c r="J87" s="94">
        <f t="shared" si="7"/>
        <v>12000</v>
      </c>
      <c r="K87" s="94">
        <v>344.4</v>
      </c>
      <c r="L87" s="94">
        <v>0</v>
      </c>
      <c r="M87" s="94">
        <v>364.8</v>
      </c>
      <c r="N87" s="94">
        <v>25</v>
      </c>
      <c r="O87" s="95">
        <f t="shared" si="8"/>
        <v>734.2</v>
      </c>
      <c r="P87" s="96">
        <f t="shared" si="9"/>
        <v>11265.8</v>
      </c>
    </row>
    <row r="88" spans="2:18" ht="48.75" customHeight="1">
      <c r="B88" s="90">
        <f t="shared" si="11"/>
        <v>83</v>
      </c>
      <c r="C88" s="92" t="s">
        <v>177</v>
      </c>
      <c r="D88" s="92" t="s">
        <v>69</v>
      </c>
      <c r="E88" s="92" t="s">
        <v>78</v>
      </c>
      <c r="F88" s="93" t="s">
        <v>161</v>
      </c>
      <c r="G88" s="97" t="s">
        <v>90</v>
      </c>
      <c r="H88" s="113">
        <v>65000</v>
      </c>
      <c r="I88" s="94">
        <v>0</v>
      </c>
      <c r="J88" s="94">
        <f t="shared" si="7"/>
        <v>65000</v>
      </c>
      <c r="K88" s="94">
        <v>1865.5</v>
      </c>
      <c r="L88" s="94">
        <v>4043.62</v>
      </c>
      <c r="M88" s="94">
        <v>1976</v>
      </c>
      <c r="N88" s="94">
        <v>2084.7800000000002</v>
      </c>
      <c r="O88" s="95">
        <f t="shared" si="8"/>
        <v>9969.9</v>
      </c>
      <c r="P88" s="96">
        <f t="shared" si="9"/>
        <v>55030.1</v>
      </c>
    </row>
    <row r="89" spans="2:18" ht="48.75" customHeight="1">
      <c r="B89" s="90">
        <f t="shared" si="11"/>
        <v>84</v>
      </c>
      <c r="C89" s="92" t="s">
        <v>125</v>
      </c>
      <c r="D89" s="92" t="s">
        <v>237</v>
      </c>
      <c r="E89" s="92" t="s">
        <v>250</v>
      </c>
      <c r="F89" s="93" t="s">
        <v>161</v>
      </c>
      <c r="G89" s="97" t="s">
        <v>91</v>
      </c>
      <c r="H89" s="94">
        <v>125000</v>
      </c>
      <c r="I89" s="94">
        <v>0</v>
      </c>
      <c r="J89" s="94">
        <f t="shared" si="7"/>
        <v>125000</v>
      </c>
      <c r="K89" s="94">
        <v>3587.5</v>
      </c>
      <c r="L89" s="94">
        <v>17985.990000000002</v>
      </c>
      <c r="M89" s="94">
        <v>3800</v>
      </c>
      <c r="N89" s="94">
        <v>8233.56</v>
      </c>
      <c r="O89" s="95">
        <f t="shared" si="8"/>
        <v>33607.050000000003</v>
      </c>
      <c r="P89" s="96">
        <f t="shared" si="9"/>
        <v>91392.95</v>
      </c>
    </row>
    <row r="90" spans="2:18" ht="48.75" customHeight="1">
      <c r="B90" s="90">
        <f t="shared" si="11"/>
        <v>85</v>
      </c>
      <c r="C90" s="92" t="s">
        <v>126</v>
      </c>
      <c r="D90" s="92" t="s">
        <v>229</v>
      </c>
      <c r="E90" s="92" t="s">
        <v>74</v>
      </c>
      <c r="F90" s="93" t="s">
        <v>161</v>
      </c>
      <c r="G90" s="97" t="s">
        <v>163</v>
      </c>
      <c r="H90" s="94">
        <v>24675</v>
      </c>
      <c r="I90" s="94">
        <v>0</v>
      </c>
      <c r="J90" s="94">
        <f t="shared" si="7"/>
        <v>24675</v>
      </c>
      <c r="K90" s="94">
        <v>708.17250000000001</v>
      </c>
      <c r="L90" s="94">
        <v>0</v>
      </c>
      <c r="M90" s="94">
        <v>750.12</v>
      </c>
      <c r="N90" s="94">
        <v>125</v>
      </c>
      <c r="O90" s="95">
        <f t="shared" si="8"/>
        <v>1583.2925</v>
      </c>
      <c r="P90" s="96">
        <f t="shared" si="9"/>
        <v>23091.7075</v>
      </c>
    </row>
    <row r="91" spans="2:18" ht="48.75" customHeight="1">
      <c r="B91" s="90">
        <f t="shared" si="11"/>
        <v>86</v>
      </c>
      <c r="C91" s="92" t="s">
        <v>127</v>
      </c>
      <c r="D91" s="92" t="s">
        <v>139</v>
      </c>
      <c r="E91" s="92" t="s">
        <v>141</v>
      </c>
      <c r="F91" s="93" t="s">
        <v>161</v>
      </c>
      <c r="G91" s="97" t="s">
        <v>91</v>
      </c>
      <c r="H91" s="94">
        <v>10600</v>
      </c>
      <c r="I91" s="94">
        <v>0</v>
      </c>
      <c r="J91" s="94">
        <f t="shared" si="7"/>
        <v>10600</v>
      </c>
      <c r="K91" s="94">
        <v>304.21999999999997</v>
      </c>
      <c r="L91" s="94">
        <v>0</v>
      </c>
      <c r="M91" s="94">
        <v>322.24</v>
      </c>
      <c r="N91" s="94">
        <v>25</v>
      </c>
      <c r="O91" s="95">
        <f t="shared" si="8"/>
        <v>651.46</v>
      </c>
      <c r="P91" s="96">
        <f t="shared" si="9"/>
        <v>9948.5400000000009</v>
      </c>
    </row>
    <row r="92" spans="2:18" ht="48.75" customHeight="1">
      <c r="B92" s="90">
        <f t="shared" si="11"/>
        <v>87</v>
      </c>
      <c r="C92" s="92" t="s">
        <v>128</v>
      </c>
      <c r="D92" s="92" t="s">
        <v>139</v>
      </c>
      <c r="E92" s="112" t="s">
        <v>141</v>
      </c>
      <c r="F92" s="93" t="s">
        <v>161</v>
      </c>
      <c r="G92" s="97" t="s">
        <v>91</v>
      </c>
      <c r="H92" s="94">
        <v>12000</v>
      </c>
      <c r="I92" s="94">
        <v>0</v>
      </c>
      <c r="J92" s="94">
        <f t="shared" si="7"/>
        <v>12000</v>
      </c>
      <c r="K92" s="111">
        <v>344.4</v>
      </c>
      <c r="L92" s="94">
        <v>0</v>
      </c>
      <c r="M92" s="94">
        <v>364.8</v>
      </c>
      <c r="N92" s="94">
        <v>25</v>
      </c>
      <c r="O92" s="95">
        <f t="shared" si="8"/>
        <v>734.2</v>
      </c>
      <c r="P92" s="96">
        <f t="shared" si="9"/>
        <v>11265.8</v>
      </c>
    </row>
    <row r="93" spans="2:18" ht="48.75" customHeight="1">
      <c r="B93" s="90">
        <f t="shared" si="11"/>
        <v>88</v>
      </c>
      <c r="C93" s="109" t="s">
        <v>45</v>
      </c>
      <c r="D93" s="92" t="s">
        <v>233</v>
      </c>
      <c r="E93" s="92" t="s">
        <v>64</v>
      </c>
      <c r="F93" s="93" t="s">
        <v>161</v>
      </c>
      <c r="G93" s="97" t="s">
        <v>91</v>
      </c>
      <c r="H93" s="94">
        <v>30000</v>
      </c>
      <c r="I93" s="94">
        <v>0</v>
      </c>
      <c r="J93" s="94">
        <f t="shared" si="7"/>
        <v>30000</v>
      </c>
      <c r="K93" s="111">
        <v>861</v>
      </c>
      <c r="L93" s="94">
        <v>0</v>
      </c>
      <c r="M93" s="94">
        <v>912</v>
      </c>
      <c r="N93" s="94">
        <v>25</v>
      </c>
      <c r="O93" s="95">
        <f t="shared" si="8"/>
        <v>1798</v>
      </c>
      <c r="P93" s="96">
        <f t="shared" si="9"/>
        <v>28202</v>
      </c>
    </row>
    <row r="94" spans="2:18" ht="48.75" customHeight="1">
      <c r="B94" s="90">
        <f t="shared" si="11"/>
        <v>89</v>
      </c>
      <c r="C94" s="92" t="s">
        <v>185</v>
      </c>
      <c r="D94" s="92" t="s">
        <v>233</v>
      </c>
      <c r="E94" s="92" t="s">
        <v>184</v>
      </c>
      <c r="F94" s="93" t="s">
        <v>161</v>
      </c>
      <c r="G94" s="97" t="s">
        <v>90</v>
      </c>
      <c r="H94" s="98">
        <v>24000</v>
      </c>
      <c r="I94" s="99">
        <v>0</v>
      </c>
      <c r="J94" s="99">
        <f t="shared" si="7"/>
        <v>24000</v>
      </c>
      <c r="K94" s="99">
        <v>688.8</v>
      </c>
      <c r="L94" s="99">
        <v>0</v>
      </c>
      <c r="M94" s="99">
        <v>729.6</v>
      </c>
      <c r="N94" s="99">
        <v>25</v>
      </c>
      <c r="O94" s="95">
        <f t="shared" si="8"/>
        <v>1443.4</v>
      </c>
      <c r="P94" s="96">
        <f t="shared" si="9"/>
        <v>22556.6</v>
      </c>
    </row>
    <row r="95" spans="2:18" ht="48.75" customHeight="1">
      <c r="B95" s="90">
        <f t="shared" si="11"/>
        <v>90</v>
      </c>
      <c r="C95" s="109" t="s">
        <v>46</v>
      </c>
      <c r="D95" s="92" t="s">
        <v>240</v>
      </c>
      <c r="E95" s="92" t="s">
        <v>67</v>
      </c>
      <c r="F95" s="93" t="s">
        <v>161</v>
      </c>
      <c r="G95" s="97" t="s">
        <v>90</v>
      </c>
      <c r="H95" s="94">
        <v>80000</v>
      </c>
      <c r="I95" s="94">
        <v>0</v>
      </c>
      <c r="J95" s="94">
        <f t="shared" si="7"/>
        <v>80000</v>
      </c>
      <c r="K95" s="94">
        <v>2296</v>
      </c>
      <c r="L95" s="94">
        <v>7400.87</v>
      </c>
      <c r="M95" s="94">
        <v>2432</v>
      </c>
      <c r="N95" s="94">
        <v>25</v>
      </c>
      <c r="O95" s="95">
        <f t="shared" si="8"/>
        <v>12153.869999999999</v>
      </c>
      <c r="P95" s="96">
        <f t="shared" si="9"/>
        <v>67846.13</v>
      </c>
    </row>
    <row r="96" spans="2:18" ht="48.75" customHeight="1">
      <c r="B96" s="90">
        <f t="shared" si="11"/>
        <v>91</v>
      </c>
      <c r="C96" s="92" t="s">
        <v>129</v>
      </c>
      <c r="D96" s="92" t="s">
        <v>237</v>
      </c>
      <c r="E96" s="92" t="s">
        <v>247</v>
      </c>
      <c r="F96" s="93" t="s">
        <v>161</v>
      </c>
      <c r="G96" s="97" t="s">
        <v>91</v>
      </c>
      <c r="H96" s="113">
        <v>60000</v>
      </c>
      <c r="I96" s="94">
        <v>0</v>
      </c>
      <c r="J96" s="94">
        <f t="shared" si="7"/>
        <v>60000</v>
      </c>
      <c r="K96" s="94">
        <v>1722</v>
      </c>
      <c r="L96" s="94">
        <v>3486.68</v>
      </c>
      <c r="M96" s="94">
        <v>1824</v>
      </c>
      <c r="N96" s="94">
        <v>2212.6</v>
      </c>
      <c r="O96" s="95">
        <f t="shared" si="8"/>
        <v>9245.2800000000007</v>
      </c>
      <c r="P96" s="96">
        <f t="shared" si="9"/>
        <v>50754.720000000001</v>
      </c>
    </row>
    <row r="97" spans="2:16" ht="48.75" customHeight="1">
      <c r="B97" s="90">
        <f t="shared" si="11"/>
        <v>92</v>
      </c>
      <c r="C97" s="92" t="s">
        <v>130</v>
      </c>
      <c r="D97" s="92" t="s">
        <v>139</v>
      </c>
      <c r="E97" s="92" t="s">
        <v>153</v>
      </c>
      <c r="F97" s="93" t="s">
        <v>161</v>
      </c>
      <c r="G97" s="97" t="s">
        <v>90</v>
      </c>
      <c r="H97" s="94">
        <v>29600</v>
      </c>
      <c r="I97" s="94">
        <v>0</v>
      </c>
      <c r="J97" s="94">
        <f t="shared" si="7"/>
        <v>29600</v>
      </c>
      <c r="K97" s="94">
        <v>849.52</v>
      </c>
      <c r="L97" s="94">
        <v>0</v>
      </c>
      <c r="M97" s="94">
        <v>899.84</v>
      </c>
      <c r="N97" s="94">
        <v>25</v>
      </c>
      <c r="O97" s="95">
        <f t="shared" si="8"/>
        <v>1774.3600000000001</v>
      </c>
      <c r="P97" s="96">
        <f t="shared" si="9"/>
        <v>27825.64</v>
      </c>
    </row>
    <row r="98" spans="2:16" ht="48.75" customHeight="1">
      <c r="B98" s="90">
        <f t="shared" si="11"/>
        <v>93</v>
      </c>
      <c r="C98" s="109" t="s">
        <v>47</v>
      </c>
      <c r="D98" s="92" t="s">
        <v>236</v>
      </c>
      <c r="E98" s="92" t="s">
        <v>80</v>
      </c>
      <c r="F98" s="93" t="s">
        <v>161</v>
      </c>
      <c r="G98" s="97" t="s">
        <v>90</v>
      </c>
      <c r="H98" s="94">
        <v>120000</v>
      </c>
      <c r="I98" s="94">
        <v>0</v>
      </c>
      <c r="J98" s="94">
        <f t="shared" si="7"/>
        <v>120000</v>
      </c>
      <c r="K98" s="94">
        <v>3444</v>
      </c>
      <c r="L98" s="94">
        <v>16329.92</v>
      </c>
      <c r="M98" s="94">
        <v>3648</v>
      </c>
      <c r="N98" s="94">
        <v>10299.280000000001</v>
      </c>
      <c r="O98" s="95">
        <f t="shared" si="8"/>
        <v>33721.199999999997</v>
      </c>
      <c r="P98" s="96">
        <f t="shared" si="9"/>
        <v>86278.8</v>
      </c>
    </row>
    <row r="99" spans="2:16" ht="48.75" customHeight="1">
      <c r="B99" s="90">
        <f t="shared" si="11"/>
        <v>94</v>
      </c>
      <c r="C99" s="109" t="s">
        <v>48</v>
      </c>
      <c r="D99" s="92" t="s">
        <v>238</v>
      </c>
      <c r="E99" s="92" t="s">
        <v>81</v>
      </c>
      <c r="F99" s="93" t="s">
        <v>161</v>
      </c>
      <c r="G99" s="97" t="s">
        <v>90</v>
      </c>
      <c r="H99" s="94">
        <v>80000</v>
      </c>
      <c r="I99" s="94">
        <v>0</v>
      </c>
      <c r="J99" s="94">
        <f t="shared" si="7"/>
        <v>80000</v>
      </c>
      <c r="K99" s="94">
        <v>2296</v>
      </c>
      <c r="L99" s="94">
        <v>7400.87</v>
      </c>
      <c r="M99" s="94">
        <v>2432</v>
      </c>
      <c r="N99" s="94">
        <v>5025</v>
      </c>
      <c r="O99" s="95">
        <f t="shared" si="8"/>
        <v>17153.87</v>
      </c>
      <c r="P99" s="96">
        <f t="shared" si="9"/>
        <v>62846.130000000005</v>
      </c>
    </row>
    <row r="100" spans="2:16" ht="48.75" customHeight="1">
      <c r="B100" s="90">
        <f t="shared" si="11"/>
        <v>95</v>
      </c>
      <c r="C100" s="109" t="s">
        <v>49</v>
      </c>
      <c r="D100" s="92" t="s">
        <v>239</v>
      </c>
      <c r="E100" s="92" t="s">
        <v>227</v>
      </c>
      <c r="F100" s="93" t="s">
        <v>161</v>
      </c>
      <c r="G100" s="97" t="s">
        <v>90</v>
      </c>
      <c r="H100" s="94">
        <v>70000</v>
      </c>
      <c r="I100" s="94">
        <v>0</v>
      </c>
      <c r="J100" s="94">
        <f t="shared" si="7"/>
        <v>70000</v>
      </c>
      <c r="K100" s="94">
        <v>2009</v>
      </c>
      <c r="L100" s="94">
        <v>5368.48</v>
      </c>
      <c r="M100" s="94">
        <v>2128</v>
      </c>
      <c r="N100" s="94">
        <v>25</v>
      </c>
      <c r="O100" s="95">
        <f t="shared" si="8"/>
        <v>9530.48</v>
      </c>
      <c r="P100" s="96">
        <f t="shared" si="9"/>
        <v>60469.520000000004</v>
      </c>
    </row>
    <row r="101" spans="2:16" ht="48.75" customHeight="1">
      <c r="B101" s="90">
        <f t="shared" si="11"/>
        <v>96</v>
      </c>
      <c r="C101" s="109" t="s">
        <v>50</v>
      </c>
      <c r="D101" s="92" t="s">
        <v>240</v>
      </c>
      <c r="E101" s="92" t="s">
        <v>82</v>
      </c>
      <c r="F101" s="93" t="s">
        <v>161</v>
      </c>
      <c r="G101" s="97" t="s">
        <v>90</v>
      </c>
      <c r="H101" s="94">
        <v>80000</v>
      </c>
      <c r="I101" s="94">
        <v>0</v>
      </c>
      <c r="J101" s="94">
        <f t="shared" si="7"/>
        <v>80000</v>
      </c>
      <c r="K101" s="94">
        <v>2296</v>
      </c>
      <c r="L101" s="94">
        <v>7400.87</v>
      </c>
      <c r="M101" s="94">
        <v>2432</v>
      </c>
      <c r="N101" s="94">
        <v>25</v>
      </c>
      <c r="O101" s="95">
        <f t="shared" si="8"/>
        <v>12153.869999999999</v>
      </c>
      <c r="P101" s="96">
        <f t="shared" si="9"/>
        <v>67846.13</v>
      </c>
    </row>
    <row r="102" spans="2:16" ht="48.75" customHeight="1">
      <c r="B102" s="90">
        <f t="shared" si="11"/>
        <v>97</v>
      </c>
      <c r="C102" s="92" t="s">
        <v>131</v>
      </c>
      <c r="D102" s="92" t="s">
        <v>139</v>
      </c>
      <c r="E102" s="92" t="s">
        <v>141</v>
      </c>
      <c r="F102" s="93" t="s">
        <v>161</v>
      </c>
      <c r="G102" s="97" t="s">
        <v>90</v>
      </c>
      <c r="H102" s="94">
        <v>12000</v>
      </c>
      <c r="I102" s="94">
        <v>0</v>
      </c>
      <c r="J102" s="94">
        <f t="shared" ref="J102:J116" si="12">H102</f>
        <v>12000</v>
      </c>
      <c r="K102" s="94">
        <v>344.4</v>
      </c>
      <c r="L102" s="94">
        <v>0</v>
      </c>
      <c r="M102" s="94">
        <v>364.8</v>
      </c>
      <c r="N102" s="94">
        <v>25</v>
      </c>
      <c r="O102" s="95">
        <f t="shared" ref="O102:O133" si="13">+K102+L102+M102+N102</f>
        <v>734.2</v>
      </c>
      <c r="P102" s="96">
        <f t="shared" ref="P102:P133" si="14">J102-O102</f>
        <v>11265.8</v>
      </c>
    </row>
    <row r="103" spans="2:16" ht="48.75" customHeight="1">
      <c r="B103" s="90">
        <f t="shared" si="11"/>
        <v>98</v>
      </c>
      <c r="C103" s="194" t="s">
        <v>52</v>
      </c>
      <c r="D103" s="92" t="s">
        <v>140</v>
      </c>
      <c r="E103" s="92" t="s">
        <v>83</v>
      </c>
      <c r="F103" s="93" t="s">
        <v>161</v>
      </c>
      <c r="G103" s="97" t="s">
        <v>91</v>
      </c>
      <c r="H103" s="94">
        <v>245000</v>
      </c>
      <c r="I103" s="94">
        <v>0</v>
      </c>
      <c r="J103" s="94">
        <f t="shared" si="12"/>
        <v>245000</v>
      </c>
      <c r="K103" s="94">
        <v>7031.5</v>
      </c>
      <c r="L103" s="94">
        <v>46310.05</v>
      </c>
      <c r="M103" s="94">
        <v>7059.79</v>
      </c>
      <c r="N103" s="94">
        <v>25</v>
      </c>
      <c r="O103" s="95">
        <f t="shared" si="13"/>
        <v>60426.340000000004</v>
      </c>
      <c r="P103" s="96">
        <f t="shared" si="14"/>
        <v>184573.66</v>
      </c>
    </row>
    <row r="104" spans="2:16" ht="48.75" customHeight="1">
      <c r="B104" s="90">
        <f t="shared" si="11"/>
        <v>99</v>
      </c>
      <c r="C104" s="110" t="s">
        <v>132</v>
      </c>
      <c r="D104" s="92" t="s">
        <v>139</v>
      </c>
      <c r="E104" s="114" t="s">
        <v>141</v>
      </c>
      <c r="F104" s="93" t="s">
        <v>161</v>
      </c>
      <c r="G104" s="115" t="s">
        <v>91</v>
      </c>
      <c r="H104" s="116">
        <v>10600</v>
      </c>
      <c r="I104" s="116">
        <v>0</v>
      </c>
      <c r="J104" s="116">
        <f t="shared" si="12"/>
        <v>10600</v>
      </c>
      <c r="K104" s="116">
        <v>304.21999999999997</v>
      </c>
      <c r="L104" s="116">
        <v>0</v>
      </c>
      <c r="M104" s="116">
        <v>322.24</v>
      </c>
      <c r="N104" s="116">
        <v>25</v>
      </c>
      <c r="O104" s="117">
        <f t="shared" si="13"/>
        <v>651.46</v>
      </c>
      <c r="P104" s="118">
        <f t="shared" si="14"/>
        <v>9948.5400000000009</v>
      </c>
    </row>
    <row r="105" spans="2:16" ht="48.75" customHeight="1">
      <c r="B105" s="90">
        <f t="shared" si="11"/>
        <v>100</v>
      </c>
      <c r="C105" s="109" t="s">
        <v>54</v>
      </c>
      <c r="D105" s="92" t="s">
        <v>225</v>
      </c>
      <c r="E105" s="92" t="s">
        <v>80</v>
      </c>
      <c r="F105" s="93" t="s">
        <v>161</v>
      </c>
      <c r="G105" s="97" t="s">
        <v>91</v>
      </c>
      <c r="H105" s="94">
        <v>110000</v>
      </c>
      <c r="I105" s="94">
        <v>0</v>
      </c>
      <c r="J105" s="94">
        <f t="shared" si="12"/>
        <v>110000</v>
      </c>
      <c r="K105" s="94">
        <v>3157</v>
      </c>
      <c r="L105" s="94">
        <v>14457.62</v>
      </c>
      <c r="M105" s="94">
        <v>3344</v>
      </c>
      <c r="N105" s="94">
        <v>2072.6</v>
      </c>
      <c r="O105" s="95">
        <f t="shared" si="13"/>
        <v>23031.22</v>
      </c>
      <c r="P105" s="96">
        <f t="shared" si="14"/>
        <v>86968.78</v>
      </c>
    </row>
    <row r="106" spans="2:16" ht="48.75" customHeight="1">
      <c r="B106" s="90">
        <f t="shared" si="11"/>
        <v>101</v>
      </c>
      <c r="C106" s="92" t="s">
        <v>133</v>
      </c>
      <c r="D106" s="92" t="s">
        <v>233</v>
      </c>
      <c r="E106" s="92" t="s">
        <v>158</v>
      </c>
      <c r="F106" s="93" t="s">
        <v>161</v>
      </c>
      <c r="G106" s="97" t="s">
        <v>90</v>
      </c>
      <c r="H106" s="94">
        <v>60000</v>
      </c>
      <c r="I106" s="94">
        <v>0</v>
      </c>
      <c r="J106" s="94">
        <f t="shared" si="12"/>
        <v>60000</v>
      </c>
      <c r="K106" s="94">
        <v>1722</v>
      </c>
      <c r="L106" s="94">
        <v>3486.68</v>
      </c>
      <c r="M106" s="94">
        <v>1824</v>
      </c>
      <c r="N106" s="94">
        <v>125</v>
      </c>
      <c r="O106" s="95">
        <f t="shared" si="13"/>
        <v>7157.68</v>
      </c>
      <c r="P106" s="96">
        <f t="shared" si="14"/>
        <v>52842.32</v>
      </c>
    </row>
    <row r="107" spans="2:16" ht="48.75" customHeight="1">
      <c r="B107" s="90">
        <f t="shared" si="11"/>
        <v>102</v>
      </c>
      <c r="C107" s="92" t="s">
        <v>134</v>
      </c>
      <c r="D107" s="92" t="s">
        <v>140</v>
      </c>
      <c r="E107" s="92" t="s">
        <v>223</v>
      </c>
      <c r="F107" s="93" t="s">
        <v>161</v>
      </c>
      <c r="G107" s="97" t="s">
        <v>90</v>
      </c>
      <c r="H107" s="94">
        <v>25000</v>
      </c>
      <c r="I107" s="94">
        <v>0</v>
      </c>
      <c r="J107" s="94">
        <f t="shared" si="12"/>
        <v>25000</v>
      </c>
      <c r="K107" s="94">
        <v>717.5</v>
      </c>
      <c r="L107" s="94">
        <v>0</v>
      </c>
      <c r="M107" s="94">
        <v>760</v>
      </c>
      <c r="N107" s="94">
        <v>125</v>
      </c>
      <c r="O107" s="95">
        <f t="shared" si="13"/>
        <v>1602.5</v>
      </c>
      <c r="P107" s="96">
        <f t="shared" si="14"/>
        <v>23397.5</v>
      </c>
    </row>
    <row r="108" spans="2:16" ht="48.75" customHeight="1">
      <c r="B108" s="90">
        <f t="shared" si="11"/>
        <v>103</v>
      </c>
      <c r="C108" s="92" t="s">
        <v>135</v>
      </c>
      <c r="D108" s="92" t="s">
        <v>233</v>
      </c>
      <c r="E108" s="92" t="s">
        <v>159</v>
      </c>
      <c r="F108" s="93" t="s">
        <v>161</v>
      </c>
      <c r="G108" s="97" t="s">
        <v>90</v>
      </c>
      <c r="H108" s="94">
        <v>90000</v>
      </c>
      <c r="I108" s="94">
        <v>0</v>
      </c>
      <c r="J108" s="94">
        <f t="shared" si="12"/>
        <v>90000</v>
      </c>
      <c r="K108" s="94">
        <v>2583</v>
      </c>
      <c r="L108" s="94">
        <v>9753.1200000000008</v>
      </c>
      <c r="M108" s="94">
        <v>2736</v>
      </c>
      <c r="N108" s="94">
        <v>2212.6</v>
      </c>
      <c r="O108" s="95">
        <f t="shared" si="13"/>
        <v>17284.72</v>
      </c>
      <c r="P108" s="96">
        <f t="shared" si="14"/>
        <v>72715.28</v>
      </c>
    </row>
    <row r="109" spans="2:16" ht="48.75" customHeight="1">
      <c r="B109" s="90">
        <f t="shared" si="11"/>
        <v>104</v>
      </c>
      <c r="C109" s="92" t="s">
        <v>136</v>
      </c>
      <c r="D109" s="92" t="s">
        <v>233</v>
      </c>
      <c r="E109" s="92" t="s">
        <v>158</v>
      </c>
      <c r="F109" s="93" t="s">
        <v>161</v>
      </c>
      <c r="G109" s="97" t="s">
        <v>91</v>
      </c>
      <c r="H109" s="94">
        <v>50000</v>
      </c>
      <c r="I109" s="94">
        <v>0</v>
      </c>
      <c r="J109" s="94">
        <f t="shared" si="12"/>
        <v>50000</v>
      </c>
      <c r="K109" s="94">
        <v>1435</v>
      </c>
      <c r="L109" s="94">
        <v>1854</v>
      </c>
      <c r="M109" s="94">
        <v>1520</v>
      </c>
      <c r="N109" s="94">
        <v>25</v>
      </c>
      <c r="O109" s="95">
        <f t="shared" si="13"/>
        <v>4834</v>
      </c>
      <c r="P109" s="96">
        <f t="shared" si="14"/>
        <v>45166</v>
      </c>
    </row>
    <row r="110" spans="2:16" ht="48.75" customHeight="1">
      <c r="B110" s="90">
        <f t="shared" si="11"/>
        <v>105</v>
      </c>
      <c r="C110" s="109" t="s">
        <v>56</v>
      </c>
      <c r="D110" s="92" t="s">
        <v>233</v>
      </c>
      <c r="E110" s="92" t="s">
        <v>64</v>
      </c>
      <c r="F110" s="93" t="s">
        <v>161</v>
      </c>
      <c r="G110" s="97" t="s">
        <v>91</v>
      </c>
      <c r="H110" s="94">
        <v>50000</v>
      </c>
      <c r="I110" s="94">
        <v>0</v>
      </c>
      <c r="J110" s="94">
        <f t="shared" si="12"/>
        <v>50000</v>
      </c>
      <c r="K110" s="94">
        <v>1435</v>
      </c>
      <c r="L110" s="94">
        <v>1854</v>
      </c>
      <c r="M110" s="94">
        <v>1520</v>
      </c>
      <c r="N110" s="94">
        <v>25</v>
      </c>
      <c r="O110" s="95">
        <f t="shared" si="13"/>
        <v>4834</v>
      </c>
      <c r="P110" s="96">
        <f t="shared" si="14"/>
        <v>45166</v>
      </c>
    </row>
    <row r="111" spans="2:16" ht="48.75" customHeight="1">
      <c r="B111" s="90">
        <f t="shared" si="11"/>
        <v>106</v>
      </c>
      <c r="C111" s="109" t="s">
        <v>57</v>
      </c>
      <c r="D111" s="92" t="s">
        <v>239</v>
      </c>
      <c r="E111" s="92" t="s">
        <v>85</v>
      </c>
      <c r="F111" s="93" t="s">
        <v>161</v>
      </c>
      <c r="G111" s="97" t="s">
        <v>91</v>
      </c>
      <c r="H111" s="94">
        <v>50000</v>
      </c>
      <c r="I111" s="94">
        <v>0</v>
      </c>
      <c r="J111" s="94">
        <f t="shared" si="12"/>
        <v>50000</v>
      </c>
      <c r="K111" s="94">
        <v>1435</v>
      </c>
      <c r="L111" s="94">
        <v>1854</v>
      </c>
      <c r="M111" s="94">
        <v>1520</v>
      </c>
      <c r="N111" s="94">
        <v>4924.26</v>
      </c>
      <c r="O111" s="95">
        <f t="shared" si="13"/>
        <v>9733.26</v>
      </c>
      <c r="P111" s="96">
        <f t="shared" si="14"/>
        <v>40266.74</v>
      </c>
    </row>
    <row r="112" spans="2:16" ht="48.75" customHeight="1">
      <c r="B112" s="90">
        <f t="shared" si="11"/>
        <v>107</v>
      </c>
      <c r="C112" s="92" t="s">
        <v>191</v>
      </c>
      <c r="D112" s="92" t="s">
        <v>241</v>
      </c>
      <c r="E112" s="92" t="s">
        <v>188</v>
      </c>
      <c r="F112" s="93" t="s">
        <v>161</v>
      </c>
      <c r="G112" s="97" t="s">
        <v>162</v>
      </c>
      <c r="H112" s="98">
        <v>16000</v>
      </c>
      <c r="I112" s="99">
        <v>0</v>
      </c>
      <c r="J112" s="99">
        <f t="shared" si="12"/>
        <v>16000</v>
      </c>
      <c r="K112" s="99">
        <v>459.2</v>
      </c>
      <c r="L112" s="99">
        <v>0</v>
      </c>
      <c r="M112" s="99">
        <v>486.4</v>
      </c>
      <c r="N112" s="99">
        <v>25</v>
      </c>
      <c r="O112" s="95">
        <f t="shared" si="13"/>
        <v>970.59999999999991</v>
      </c>
      <c r="P112" s="96">
        <f t="shared" si="14"/>
        <v>15029.4</v>
      </c>
    </row>
    <row r="113" spans="2:20" ht="48.75" customHeight="1">
      <c r="B113" s="90">
        <f t="shared" si="11"/>
        <v>108</v>
      </c>
      <c r="C113" s="109" t="s">
        <v>58</v>
      </c>
      <c r="D113" s="92" t="s">
        <v>240</v>
      </c>
      <c r="E113" s="92" t="s">
        <v>86</v>
      </c>
      <c r="F113" s="93" t="s">
        <v>161</v>
      </c>
      <c r="G113" s="97" t="s">
        <v>90</v>
      </c>
      <c r="H113" s="94">
        <v>30000</v>
      </c>
      <c r="I113" s="94">
        <v>0</v>
      </c>
      <c r="J113" s="94">
        <f t="shared" si="12"/>
        <v>30000</v>
      </c>
      <c r="K113" s="94">
        <v>861</v>
      </c>
      <c r="L113" s="94">
        <v>0</v>
      </c>
      <c r="M113" s="94">
        <v>912</v>
      </c>
      <c r="N113" s="94">
        <v>25</v>
      </c>
      <c r="O113" s="95">
        <f t="shared" si="13"/>
        <v>1798</v>
      </c>
      <c r="P113" s="96">
        <f t="shared" si="14"/>
        <v>28202</v>
      </c>
    </row>
    <row r="114" spans="2:20" ht="48.75" customHeight="1">
      <c r="B114" s="90">
        <f t="shared" si="11"/>
        <v>109</v>
      </c>
      <c r="C114" s="92" t="s">
        <v>137</v>
      </c>
      <c r="D114" s="92" t="s">
        <v>139</v>
      </c>
      <c r="E114" s="92" t="s">
        <v>141</v>
      </c>
      <c r="F114" s="93" t="s">
        <v>161</v>
      </c>
      <c r="G114" s="97" t="s">
        <v>91</v>
      </c>
      <c r="H114" s="94">
        <v>12000</v>
      </c>
      <c r="I114" s="94">
        <v>0</v>
      </c>
      <c r="J114" s="94">
        <f t="shared" si="12"/>
        <v>12000</v>
      </c>
      <c r="K114" s="94">
        <v>344.4</v>
      </c>
      <c r="L114" s="94">
        <v>0</v>
      </c>
      <c r="M114" s="94">
        <v>364.8</v>
      </c>
      <c r="N114" s="94">
        <v>25</v>
      </c>
      <c r="O114" s="95">
        <f t="shared" si="13"/>
        <v>734.2</v>
      </c>
      <c r="P114" s="96">
        <f t="shared" si="14"/>
        <v>11265.8</v>
      </c>
    </row>
    <row r="115" spans="2:20" ht="48.75" customHeight="1">
      <c r="B115" s="90">
        <f t="shared" si="11"/>
        <v>110</v>
      </c>
      <c r="C115" s="92" t="s">
        <v>138</v>
      </c>
      <c r="D115" s="92" t="s">
        <v>229</v>
      </c>
      <c r="E115" s="92" t="s">
        <v>182</v>
      </c>
      <c r="F115" s="93" t="s">
        <v>161</v>
      </c>
      <c r="G115" s="97" t="s">
        <v>91</v>
      </c>
      <c r="H115" s="94">
        <v>60000</v>
      </c>
      <c r="I115" s="94">
        <v>0</v>
      </c>
      <c r="J115" s="94">
        <f t="shared" si="12"/>
        <v>60000</v>
      </c>
      <c r="K115" s="94">
        <v>1722</v>
      </c>
      <c r="L115" s="94">
        <v>3486.68</v>
      </c>
      <c r="M115" s="94">
        <v>1824</v>
      </c>
      <c r="N115" s="94">
        <v>125</v>
      </c>
      <c r="O115" s="95">
        <f t="shared" si="13"/>
        <v>7157.68</v>
      </c>
      <c r="P115" s="96">
        <f t="shared" si="14"/>
        <v>52842.32</v>
      </c>
    </row>
    <row r="116" spans="2:20" ht="48.75" customHeight="1">
      <c r="B116" s="90">
        <f t="shared" si="11"/>
        <v>111</v>
      </c>
      <c r="C116" s="109" t="s">
        <v>60</v>
      </c>
      <c r="D116" s="92" t="s">
        <v>240</v>
      </c>
      <c r="E116" s="92" t="s">
        <v>72</v>
      </c>
      <c r="F116" s="93" t="s">
        <v>161</v>
      </c>
      <c r="G116" s="97" t="s">
        <v>90</v>
      </c>
      <c r="H116" s="94">
        <v>70000</v>
      </c>
      <c r="I116" s="94">
        <v>0</v>
      </c>
      <c r="J116" s="94">
        <f t="shared" si="12"/>
        <v>70000</v>
      </c>
      <c r="K116" s="94">
        <v>2009</v>
      </c>
      <c r="L116" s="94">
        <v>4600.5600000000004</v>
      </c>
      <c r="M116" s="94">
        <v>2128</v>
      </c>
      <c r="N116" s="94">
        <v>8864.56</v>
      </c>
      <c r="O116" s="95">
        <f t="shared" si="13"/>
        <v>17602.120000000003</v>
      </c>
      <c r="P116" s="96">
        <f t="shared" si="14"/>
        <v>52397.88</v>
      </c>
    </row>
    <row r="117" spans="2:20" s="75" customFormat="1" ht="48.75" customHeight="1" thickBot="1">
      <c r="B117" s="202" t="s">
        <v>194</v>
      </c>
      <c r="C117" s="203"/>
      <c r="D117" s="203"/>
      <c r="E117" s="203"/>
      <c r="F117" s="203"/>
      <c r="G117" s="204"/>
      <c r="H117" s="119">
        <f t="shared" ref="H117:P117" si="15">SUM(H6:H116)</f>
        <v>6601183.3300000001</v>
      </c>
      <c r="I117" s="119">
        <f t="shared" si="15"/>
        <v>0</v>
      </c>
      <c r="J117" s="119">
        <f t="shared" si="15"/>
        <v>6601183.3300000001</v>
      </c>
      <c r="K117" s="119">
        <f t="shared" si="15"/>
        <v>189453.96499999991</v>
      </c>
      <c r="L117" s="119">
        <f t="shared" si="15"/>
        <v>592307.77999999991</v>
      </c>
      <c r="M117" s="119">
        <f t="shared" si="15"/>
        <v>200287.75999999992</v>
      </c>
      <c r="N117" s="119">
        <f t="shared" si="15"/>
        <v>188360.96000000005</v>
      </c>
      <c r="O117" s="119">
        <f t="shared" si="15"/>
        <v>1170410.4649999996</v>
      </c>
      <c r="P117" s="119">
        <f t="shared" si="15"/>
        <v>5430772.8649999974</v>
      </c>
    </row>
    <row r="118" spans="2:20" ht="48.75" customHeight="1">
      <c r="B118" s="120"/>
      <c r="C118" s="121"/>
      <c r="D118" s="122"/>
      <c r="E118" s="123"/>
      <c r="F118" s="124"/>
      <c r="G118" s="124"/>
      <c r="H118" s="125"/>
      <c r="I118" s="125"/>
      <c r="J118" s="126"/>
      <c r="K118" s="126"/>
      <c r="L118" s="125"/>
      <c r="M118" s="125"/>
      <c r="N118" s="201"/>
      <c r="O118" s="201"/>
      <c r="P118" s="201"/>
      <c r="Q118" s="87"/>
      <c r="R118" s="87"/>
      <c r="S118" s="84"/>
      <c r="T118" s="84"/>
    </row>
    <row r="119" spans="2:20" ht="48.75" customHeight="1">
      <c r="B119" s="127"/>
      <c r="C119" s="124"/>
      <c r="D119" s="128" t="s">
        <v>92</v>
      </c>
      <c r="E119" s="129" t="s">
        <v>226</v>
      </c>
      <c r="F119" s="130" t="s">
        <v>219</v>
      </c>
      <c r="G119" s="130"/>
      <c r="H119" s="125"/>
      <c r="I119" s="125"/>
      <c r="J119" s="125"/>
      <c r="K119" s="125"/>
      <c r="L119" s="131"/>
      <c r="M119" s="132"/>
      <c r="N119" s="133"/>
      <c r="O119" s="134"/>
      <c r="P119" s="134"/>
    </row>
    <row r="120" spans="2:20" ht="48.75" customHeight="1">
      <c r="B120" s="124"/>
      <c r="C120" s="124"/>
      <c r="D120" s="135"/>
      <c r="E120" s="69"/>
      <c r="F120" s="136"/>
      <c r="G120" s="137"/>
      <c r="H120" s="126"/>
      <c r="I120" s="126"/>
      <c r="J120" s="138"/>
      <c r="K120" s="126"/>
      <c r="L120" s="134"/>
      <c r="M120" s="139"/>
      <c r="N120" s="139"/>
      <c r="O120" s="134"/>
      <c r="P120" s="134"/>
    </row>
    <row r="121" spans="2:20" ht="48.75" customHeight="1">
      <c r="B121" s="124"/>
      <c r="C121" s="124"/>
      <c r="D121" s="68" t="s">
        <v>246</v>
      </c>
      <c r="E121" s="69"/>
      <c r="F121" s="196" t="s">
        <v>204</v>
      </c>
      <c r="G121" s="196"/>
      <c r="H121" s="126"/>
      <c r="I121" s="126"/>
      <c r="J121" s="197" t="s">
        <v>205</v>
      </c>
      <c r="K121" s="197"/>
      <c r="L121" s="134"/>
      <c r="M121" s="124"/>
      <c r="N121" s="124"/>
      <c r="O121" s="134"/>
      <c r="P121" s="134"/>
    </row>
    <row r="122" spans="2:20" ht="48.75" customHeight="1">
      <c r="B122" s="124"/>
      <c r="C122" s="124"/>
      <c r="D122" s="140"/>
      <c r="E122" s="69"/>
      <c r="F122" s="138"/>
      <c r="G122" s="138"/>
      <c r="H122" s="126"/>
      <c r="I122" s="126"/>
      <c r="J122" s="125"/>
      <c r="K122" s="126"/>
      <c r="L122" s="134"/>
      <c r="M122" s="124"/>
      <c r="N122" s="124"/>
      <c r="O122" s="134"/>
      <c r="P122" s="134"/>
    </row>
    <row r="229" spans="14:14" ht="48.75" customHeight="1">
      <c r="N229" s="88" t="e">
        <f>SUM(_xlfn.ANCHORARRAY(N119))</f>
        <v>#REF!</v>
      </c>
    </row>
    <row r="1048148" spans="11:11" ht="48.75" customHeight="1">
      <c r="K1048148" s="89" t="e">
        <f>SUM(#REF!)</f>
        <v>#REF!</v>
      </c>
    </row>
  </sheetData>
  <autoFilter ref="B5:P117" xr:uid="{C113E784-40FB-4BBC-A678-18C569B2E3EE}"/>
  <sortState xmlns:xlrd2="http://schemas.microsoft.com/office/spreadsheetml/2017/richdata2" ref="C6:P116">
    <sortCondition ref="C6:C116"/>
  </sortState>
  <mergeCells count="7">
    <mergeCell ref="F121:G121"/>
    <mergeCell ref="J121:K121"/>
    <mergeCell ref="D2:P2"/>
    <mergeCell ref="D3:P3"/>
    <mergeCell ref="D4:P4"/>
    <mergeCell ref="N118:P118"/>
    <mergeCell ref="B117:G117"/>
  </mergeCells>
  <conditionalFormatting sqref="C59:C60">
    <cfRule type="duplicateValues" dxfId="12" priority="13"/>
  </conditionalFormatting>
  <conditionalFormatting sqref="C61:C63">
    <cfRule type="duplicateValues" dxfId="11" priority="12"/>
  </conditionalFormatting>
  <conditionalFormatting sqref="C82:C91">
    <cfRule type="duplicateValues" dxfId="10" priority="8"/>
  </conditionalFormatting>
  <conditionalFormatting sqref="C92">
    <cfRule type="duplicateValues" dxfId="9" priority="7"/>
  </conditionalFormatting>
  <conditionalFormatting sqref="C95">
    <cfRule type="duplicateValues" dxfId="8" priority="5"/>
  </conditionalFormatting>
  <conditionalFormatting sqref="C103:C104">
    <cfRule type="duplicateValues" dxfId="7" priority="3"/>
  </conditionalFormatting>
  <conditionalFormatting sqref="C71">
    <cfRule type="duplicateValues" dxfId="6" priority="23"/>
  </conditionalFormatting>
  <conditionalFormatting sqref="C72:C81">
    <cfRule type="duplicateValues" dxfId="5" priority="25"/>
  </conditionalFormatting>
  <conditionalFormatting sqref="C45">
    <cfRule type="duplicateValues" dxfId="4" priority="1"/>
  </conditionalFormatting>
  <conditionalFormatting sqref="C93:C94">
    <cfRule type="duplicateValues" dxfId="3" priority="27"/>
  </conditionalFormatting>
  <conditionalFormatting sqref="C105:C116 C96:C99">
    <cfRule type="duplicateValues" dxfId="2" priority="28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41"/>
  <sheetViews>
    <sheetView topLeftCell="A3" zoomScale="88" zoomScaleNormal="88" workbookViewId="0">
      <pane ySplit="5" topLeftCell="A13" activePane="bottomLeft" state="frozen"/>
      <selection activeCell="A3" sqref="A3"/>
      <selection pane="bottomLeft" activeCell="B4" sqref="B4:P33"/>
    </sheetView>
  </sheetViews>
  <sheetFormatPr baseColWidth="10" defaultColWidth="11.625" defaultRowHeight="12.75"/>
  <cols>
    <col min="1" max="1" width="7.375" style="70" customWidth="1"/>
    <col min="2" max="2" width="5.375" style="70" customWidth="1"/>
    <col min="3" max="3" width="43.25" style="70" bestFit="1" customWidth="1"/>
    <col min="4" max="4" width="43.875" style="71" customWidth="1"/>
    <col min="5" max="5" width="25.25" style="72" customWidth="1"/>
    <col min="6" max="6" width="20.625" style="70" customWidth="1"/>
    <col min="7" max="7" width="14.5" style="70" bestFit="1" customWidth="1"/>
    <col min="8" max="8" width="19.375" style="73" customWidth="1"/>
    <col min="9" max="9" width="11" style="73" customWidth="1"/>
    <col min="10" max="10" width="16.375" style="73" customWidth="1"/>
    <col min="11" max="11" width="10.625" style="73" bestFit="1" customWidth="1"/>
    <col min="12" max="12" width="11.875" style="70" bestFit="1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/>
    <row r="2" spans="1:20" s="20" customFormat="1" ht="18" customHeight="1"/>
    <row r="3" spans="1:20" s="20" customFormat="1" ht="18" customHeight="1" thickBo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</row>
    <row r="4" spans="1:20" s="20" customFormat="1" ht="18" customHeight="1" thickBot="1">
      <c r="A4" s="151"/>
      <c r="B4" s="152"/>
      <c r="C4" s="153"/>
      <c r="D4" s="208" t="s">
        <v>178</v>
      </c>
      <c r="E4" s="209"/>
      <c r="F4" s="209"/>
      <c r="G4" s="209"/>
      <c r="H4" s="209"/>
      <c r="I4" s="209"/>
      <c r="J4" s="209"/>
      <c r="K4" s="209"/>
      <c r="L4" s="210"/>
      <c r="M4" s="209"/>
      <c r="N4" s="209"/>
      <c r="O4" s="209"/>
      <c r="P4" s="211"/>
    </row>
    <row r="5" spans="1:20" s="20" customFormat="1" ht="18" customHeight="1" thickBot="1">
      <c r="A5" s="151"/>
      <c r="B5" s="154"/>
      <c r="C5" s="155"/>
      <c r="D5" s="208" t="s">
        <v>265</v>
      </c>
      <c r="E5" s="209"/>
      <c r="F5" s="209"/>
      <c r="G5" s="209"/>
      <c r="H5" s="209"/>
      <c r="I5" s="209"/>
      <c r="J5" s="209"/>
      <c r="K5" s="209"/>
      <c r="L5" s="210"/>
      <c r="M5" s="209"/>
      <c r="N5" s="209"/>
      <c r="O5" s="209"/>
      <c r="P5" s="211"/>
    </row>
    <row r="6" spans="1:20" s="20" customFormat="1" ht="24" customHeight="1" thickBot="1">
      <c r="A6" s="151"/>
      <c r="B6" s="156"/>
      <c r="C6" s="157"/>
      <c r="D6" s="208" t="s">
        <v>180</v>
      </c>
      <c r="E6" s="209"/>
      <c r="F6" s="209"/>
      <c r="G6" s="209"/>
      <c r="H6" s="209"/>
      <c r="I6" s="209"/>
      <c r="J6" s="209"/>
      <c r="K6" s="209"/>
      <c r="L6" s="210"/>
      <c r="M6" s="209"/>
      <c r="N6" s="209"/>
      <c r="O6" s="209"/>
      <c r="P6" s="211"/>
    </row>
    <row r="7" spans="1:20" s="77" customFormat="1" ht="27.6" customHeight="1" thickBot="1">
      <c r="A7" s="158"/>
      <c r="B7" s="149" t="s">
        <v>0</v>
      </c>
      <c r="C7" s="149" t="s">
        <v>1</v>
      </c>
      <c r="D7" s="150" t="s">
        <v>2</v>
      </c>
      <c r="E7" s="159" t="s">
        <v>3</v>
      </c>
      <c r="F7" s="149" t="s">
        <v>4</v>
      </c>
      <c r="G7" s="149" t="s">
        <v>5</v>
      </c>
      <c r="H7" s="149" t="s">
        <v>6</v>
      </c>
      <c r="I7" s="149" t="s">
        <v>7</v>
      </c>
      <c r="J7" s="149" t="s">
        <v>8</v>
      </c>
      <c r="K7" s="149" t="s">
        <v>9</v>
      </c>
      <c r="L7" s="149" t="s">
        <v>10</v>
      </c>
      <c r="M7" s="149" t="s">
        <v>11</v>
      </c>
      <c r="N7" s="149" t="s">
        <v>12</v>
      </c>
      <c r="O7" s="149" t="s">
        <v>13</v>
      </c>
      <c r="P7" s="149" t="s">
        <v>14</v>
      </c>
      <c r="Q7" s="76"/>
      <c r="R7" s="76"/>
      <c r="S7" s="76"/>
      <c r="T7" s="76"/>
    </row>
    <row r="8" spans="1:20" ht="33.75" customHeight="1">
      <c r="A8" s="160"/>
      <c r="B8" s="161">
        <v>1</v>
      </c>
      <c r="C8" s="162" t="s">
        <v>220</v>
      </c>
      <c r="D8" s="163" t="s">
        <v>65</v>
      </c>
      <c r="E8" s="163" t="s">
        <v>67</v>
      </c>
      <c r="F8" s="164" t="s">
        <v>89</v>
      </c>
      <c r="G8" s="165" t="s">
        <v>90</v>
      </c>
      <c r="H8" s="166">
        <v>70000</v>
      </c>
      <c r="I8" s="166">
        <v>0</v>
      </c>
      <c r="J8" s="166">
        <f t="shared" ref="J8:J12" si="0">H8</f>
        <v>70000</v>
      </c>
      <c r="K8" s="166">
        <v>2009</v>
      </c>
      <c r="L8" s="166">
        <v>5368.48</v>
      </c>
      <c r="M8" s="166">
        <v>2128</v>
      </c>
      <c r="N8" s="166">
        <v>25</v>
      </c>
      <c r="O8" s="167">
        <f t="shared" ref="O8:O12" si="1">+K8+L8+M8+N8</f>
        <v>9530.48</v>
      </c>
      <c r="P8" s="168">
        <f t="shared" ref="P8:P12" si="2">J8-O8</f>
        <v>60469.520000000004</v>
      </c>
    </row>
    <row r="9" spans="1:20" ht="33.75" customHeight="1">
      <c r="A9" s="160"/>
      <c r="B9" s="161">
        <f>B8+1</f>
        <v>2</v>
      </c>
      <c r="C9" s="162" t="s">
        <v>22</v>
      </c>
      <c r="D9" s="163" t="s">
        <v>63</v>
      </c>
      <c r="E9" s="163" t="s">
        <v>64</v>
      </c>
      <c r="F9" s="164" t="s">
        <v>89</v>
      </c>
      <c r="G9" s="164" t="s">
        <v>91</v>
      </c>
      <c r="H9" s="166">
        <v>25000</v>
      </c>
      <c r="I9" s="166">
        <v>0</v>
      </c>
      <c r="J9" s="167">
        <f t="shared" si="0"/>
        <v>25000</v>
      </c>
      <c r="K9" s="166">
        <v>717.5</v>
      </c>
      <c r="L9" s="166">
        <v>0</v>
      </c>
      <c r="M9" s="166">
        <v>760</v>
      </c>
      <c r="N9" s="166">
        <v>25</v>
      </c>
      <c r="O9" s="167">
        <f t="shared" si="1"/>
        <v>1502.5</v>
      </c>
      <c r="P9" s="168">
        <f t="shared" si="2"/>
        <v>23497.5</v>
      </c>
    </row>
    <row r="10" spans="1:20" ht="31.5" customHeight="1">
      <c r="A10" s="160"/>
      <c r="B10" s="161">
        <f t="shared" ref="B10:B22" si="3">B9+1</f>
        <v>3</v>
      </c>
      <c r="C10" s="162" t="s">
        <v>222</v>
      </c>
      <c r="D10" s="163" t="s">
        <v>61</v>
      </c>
      <c r="E10" s="163" t="s">
        <v>62</v>
      </c>
      <c r="F10" s="164" t="s">
        <v>89</v>
      </c>
      <c r="G10" s="165" t="s">
        <v>91</v>
      </c>
      <c r="H10" s="166">
        <v>70000</v>
      </c>
      <c r="I10" s="166">
        <v>0</v>
      </c>
      <c r="J10" s="166">
        <f t="shared" si="0"/>
        <v>70000</v>
      </c>
      <c r="K10" s="166">
        <v>2009</v>
      </c>
      <c r="L10" s="166">
        <v>5368.48</v>
      </c>
      <c r="M10" s="166">
        <v>2128</v>
      </c>
      <c r="N10" s="166">
        <v>25</v>
      </c>
      <c r="O10" s="167">
        <f t="shared" si="1"/>
        <v>9530.48</v>
      </c>
      <c r="P10" s="168">
        <f t="shared" si="2"/>
        <v>60469.520000000004</v>
      </c>
    </row>
    <row r="11" spans="1:20" ht="29.25" customHeight="1">
      <c r="A11" s="160"/>
      <c r="B11" s="161">
        <f t="shared" si="3"/>
        <v>4</v>
      </c>
      <c r="C11" s="162" t="s">
        <v>210</v>
      </c>
      <c r="D11" s="163" t="s">
        <v>238</v>
      </c>
      <c r="E11" s="163" t="s">
        <v>198</v>
      </c>
      <c r="F11" s="164" t="s">
        <v>89</v>
      </c>
      <c r="G11" s="164" t="s">
        <v>90</v>
      </c>
      <c r="H11" s="166">
        <v>70000</v>
      </c>
      <c r="I11" s="166">
        <v>0</v>
      </c>
      <c r="J11" s="167">
        <f t="shared" si="0"/>
        <v>70000</v>
      </c>
      <c r="K11" s="170">
        <v>2009</v>
      </c>
      <c r="L11" s="166">
        <v>5368.48</v>
      </c>
      <c r="M11" s="166">
        <v>2128</v>
      </c>
      <c r="N11" s="166">
        <v>25</v>
      </c>
      <c r="O11" s="167">
        <f t="shared" si="1"/>
        <v>9530.48</v>
      </c>
      <c r="P11" s="168">
        <f t="shared" si="2"/>
        <v>60469.520000000004</v>
      </c>
    </row>
    <row r="12" spans="1:20" ht="31.5" customHeight="1">
      <c r="A12" s="160"/>
      <c r="B12" s="161">
        <f t="shared" si="3"/>
        <v>5</v>
      </c>
      <c r="C12" s="171" t="s">
        <v>221</v>
      </c>
      <c r="D12" s="172" t="s">
        <v>61</v>
      </c>
      <c r="E12" s="163" t="s">
        <v>62</v>
      </c>
      <c r="F12" s="164" t="s">
        <v>89</v>
      </c>
      <c r="G12" s="165" t="s">
        <v>90</v>
      </c>
      <c r="H12" s="166">
        <v>65000</v>
      </c>
      <c r="I12" s="166">
        <v>0</v>
      </c>
      <c r="J12" s="166">
        <f t="shared" si="0"/>
        <v>65000</v>
      </c>
      <c r="K12" s="170">
        <v>1865.5</v>
      </c>
      <c r="L12" s="166">
        <v>4427.58</v>
      </c>
      <c r="M12" s="166">
        <v>1976</v>
      </c>
      <c r="N12" s="166">
        <v>25</v>
      </c>
      <c r="O12" s="167">
        <f t="shared" si="1"/>
        <v>8294.08</v>
      </c>
      <c r="P12" s="168">
        <f t="shared" si="2"/>
        <v>56705.919999999998</v>
      </c>
    </row>
    <row r="13" spans="1:20" ht="29.25" customHeight="1">
      <c r="A13" s="160"/>
      <c r="B13" s="161">
        <f t="shared" si="3"/>
        <v>6</v>
      </c>
      <c r="C13" s="163" t="s">
        <v>43</v>
      </c>
      <c r="D13" s="163" t="s">
        <v>200</v>
      </c>
      <c r="E13" s="163" t="s">
        <v>77</v>
      </c>
      <c r="F13" s="164" t="s">
        <v>89</v>
      </c>
      <c r="G13" s="165" t="s">
        <v>91</v>
      </c>
      <c r="H13" s="173">
        <v>60000</v>
      </c>
      <c r="I13" s="166">
        <v>0</v>
      </c>
      <c r="J13" s="166">
        <f t="shared" ref="J13:J22" si="4">H13</f>
        <v>60000</v>
      </c>
      <c r="K13" s="166">
        <v>1722</v>
      </c>
      <c r="L13" s="166">
        <v>3102.72</v>
      </c>
      <c r="M13" s="166">
        <v>1824</v>
      </c>
      <c r="N13" s="166">
        <v>21452.44</v>
      </c>
      <c r="O13" s="167">
        <f t="shared" ref="O13:O22" si="5">+K13+L13+M13+N13</f>
        <v>28101.159999999996</v>
      </c>
      <c r="P13" s="168">
        <f t="shared" ref="P13:P22" si="6">J13-O13</f>
        <v>31898.840000000004</v>
      </c>
    </row>
    <row r="14" spans="1:20" ht="38.25" customHeight="1">
      <c r="A14" s="160"/>
      <c r="B14" s="161">
        <f t="shared" si="3"/>
        <v>7</v>
      </c>
      <c r="C14" s="162" t="s">
        <v>44</v>
      </c>
      <c r="D14" s="163" t="s">
        <v>88</v>
      </c>
      <c r="E14" s="163" t="s">
        <v>79</v>
      </c>
      <c r="F14" s="164" t="s">
        <v>89</v>
      </c>
      <c r="G14" s="165" t="s">
        <v>91</v>
      </c>
      <c r="H14" s="166">
        <v>60000</v>
      </c>
      <c r="I14" s="166">
        <v>0</v>
      </c>
      <c r="J14" s="166">
        <f t="shared" si="4"/>
        <v>60000</v>
      </c>
      <c r="K14" s="166">
        <v>1722</v>
      </c>
      <c r="L14" s="166">
        <v>2718.76</v>
      </c>
      <c r="M14" s="166">
        <v>1824</v>
      </c>
      <c r="N14" s="166">
        <v>11464.56</v>
      </c>
      <c r="O14" s="167">
        <f t="shared" si="5"/>
        <v>17729.32</v>
      </c>
      <c r="P14" s="168">
        <f t="shared" si="6"/>
        <v>42270.68</v>
      </c>
    </row>
    <row r="15" spans="1:20" ht="36.75" customHeight="1">
      <c r="A15" s="160"/>
      <c r="B15" s="161">
        <f t="shared" si="3"/>
        <v>8</v>
      </c>
      <c r="C15" s="162" t="s">
        <v>51</v>
      </c>
      <c r="D15" s="163" t="s">
        <v>249</v>
      </c>
      <c r="E15" s="163" t="s">
        <v>62</v>
      </c>
      <c r="F15" s="164" t="s">
        <v>89</v>
      </c>
      <c r="G15" s="165" t="s">
        <v>90</v>
      </c>
      <c r="H15" s="166">
        <v>180000</v>
      </c>
      <c r="I15" s="166">
        <v>0</v>
      </c>
      <c r="J15" s="166">
        <f t="shared" si="4"/>
        <v>180000</v>
      </c>
      <c r="K15" s="166">
        <v>5166</v>
      </c>
      <c r="L15" s="166">
        <v>30923.37</v>
      </c>
      <c r="M15" s="166">
        <v>5472</v>
      </c>
      <c r="N15" s="166">
        <v>25</v>
      </c>
      <c r="O15" s="167">
        <f t="shared" si="5"/>
        <v>41586.369999999995</v>
      </c>
      <c r="P15" s="168">
        <f t="shared" si="6"/>
        <v>138413.63</v>
      </c>
    </row>
    <row r="16" spans="1:20" ht="28.5" customHeight="1">
      <c r="A16" s="160"/>
      <c r="B16" s="161">
        <f t="shared" si="3"/>
        <v>9</v>
      </c>
      <c r="C16" s="162" t="s">
        <v>53</v>
      </c>
      <c r="D16" s="163" t="s">
        <v>249</v>
      </c>
      <c r="E16" s="163" t="s">
        <v>84</v>
      </c>
      <c r="F16" s="164" t="s">
        <v>89</v>
      </c>
      <c r="G16" s="165" t="s">
        <v>90</v>
      </c>
      <c r="H16" s="166">
        <v>140545</v>
      </c>
      <c r="I16" s="166">
        <v>0</v>
      </c>
      <c r="J16" s="166">
        <f t="shared" si="4"/>
        <v>140545</v>
      </c>
      <c r="K16" s="166">
        <v>4033.64</v>
      </c>
      <c r="L16" s="166">
        <v>21642.57</v>
      </c>
      <c r="M16" s="166">
        <v>4272.57</v>
      </c>
      <c r="N16" s="166">
        <v>25</v>
      </c>
      <c r="O16" s="167">
        <f t="shared" si="5"/>
        <v>29973.78</v>
      </c>
      <c r="P16" s="168">
        <f t="shared" si="6"/>
        <v>110571.22</v>
      </c>
      <c r="R16" s="79"/>
    </row>
    <row r="17" spans="1:18" ht="28.5" customHeight="1">
      <c r="A17" s="160"/>
      <c r="B17" s="161">
        <f t="shared" si="3"/>
        <v>10</v>
      </c>
      <c r="C17" s="162" t="s">
        <v>261</v>
      </c>
      <c r="D17" s="163" t="s">
        <v>228</v>
      </c>
      <c r="E17" s="163" t="s">
        <v>253</v>
      </c>
      <c r="F17" s="164" t="s">
        <v>89</v>
      </c>
      <c r="G17" s="165" t="s">
        <v>90</v>
      </c>
      <c r="H17" s="166">
        <v>80000</v>
      </c>
      <c r="I17" s="166">
        <v>0</v>
      </c>
      <c r="J17" s="166">
        <f t="shared" si="4"/>
        <v>80000</v>
      </c>
      <c r="K17" s="166">
        <v>2296</v>
      </c>
      <c r="L17" s="166">
        <v>7400.87</v>
      </c>
      <c r="M17" s="166">
        <v>2432</v>
      </c>
      <c r="N17" s="166">
        <v>25</v>
      </c>
      <c r="O17" s="167">
        <f t="shared" si="5"/>
        <v>12153.869999999999</v>
      </c>
      <c r="P17" s="168">
        <f t="shared" si="6"/>
        <v>67846.13</v>
      </c>
      <c r="R17" s="79"/>
    </row>
    <row r="18" spans="1:18" ht="28.5" customHeight="1">
      <c r="A18" s="160"/>
      <c r="B18" s="161">
        <f t="shared" si="3"/>
        <v>11</v>
      </c>
      <c r="C18" s="162" t="s">
        <v>262</v>
      </c>
      <c r="D18" s="163" t="s">
        <v>230</v>
      </c>
      <c r="E18" s="163" t="s">
        <v>263</v>
      </c>
      <c r="F18" s="164" t="s">
        <v>89</v>
      </c>
      <c r="G18" s="165" t="s">
        <v>91</v>
      </c>
      <c r="H18" s="166">
        <v>110000</v>
      </c>
      <c r="I18" s="166">
        <v>0</v>
      </c>
      <c r="J18" s="166">
        <f t="shared" si="4"/>
        <v>110000</v>
      </c>
      <c r="K18" s="166">
        <v>3157</v>
      </c>
      <c r="L18" s="166">
        <v>13977.67</v>
      </c>
      <c r="M18" s="166">
        <v>3344</v>
      </c>
      <c r="N18" s="166">
        <v>1944.78</v>
      </c>
      <c r="O18" s="167">
        <f t="shared" si="5"/>
        <v>22423.449999999997</v>
      </c>
      <c r="P18" s="168">
        <f t="shared" si="6"/>
        <v>87576.55</v>
      </c>
      <c r="R18" s="79"/>
    </row>
    <row r="19" spans="1:18" ht="28.5" customHeight="1">
      <c r="A19" s="160"/>
      <c r="B19" s="161">
        <f t="shared" si="3"/>
        <v>12</v>
      </c>
      <c r="C19" s="162" t="s">
        <v>257</v>
      </c>
      <c r="D19" s="163" t="s">
        <v>228</v>
      </c>
      <c r="E19" s="163" t="s">
        <v>258</v>
      </c>
      <c r="F19" s="164" t="s">
        <v>89</v>
      </c>
      <c r="G19" s="165" t="s">
        <v>90</v>
      </c>
      <c r="H19" s="166">
        <v>60000</v>
      </c>
      <c r="I19" s="166">
        <v>0</v>
      </c>
      <c r="J19" s="166">
        <f t="shared" si="4"/>
        <v>60000</v>
      </c>
      <c r="K19" s="166">
        <v>1722</v>
      </c>
      <c r="L19" s="166">
        <v>3486.68</v>
      </c>
      <c r="M19" s="166">
        <v>1824</v>
      </c>
      <c r="N19" s="166">
        <v>25</v>
      </c>
      <c r="O19" s="167">
        <f t="shared" si="5"/>
        <v>7057.68</v>
      </c>
      <c r="P19" s="168">
        <f t="shared" si="6"/>
        <v>52942.32</v>
      </c>
      <c r="R19" s="79"/>
    </row>
    <row r="20" spans="1:18" ht="28.5" customHeight="1">
      <c r="A20" s="160"/>
      <c r="B20" s="161">
        <f t="shared" si="3"/>
        <v>13</v>
      </c>
      <c r="C20" s="162" t="s">
        <v>259</v>
      </c>
      <c r="D20" s="163" t="s">
        <v>238</v>
      </c>
      <c r="E20" s="163" t="s">
        <v>81</v>
      </c>
      <c r="F20" s="164" t="s">
        <v>89</v>
      </c>
      <c r="G20" s="165" t="s">
        <v>90</v>
      </c>
      <c r="H20" s="166">
        <v>80000</v>
      </c>
      <c r="I20" s="166">
        <v>0</v>
      </c>
      <c r="J20" s="166">
        <f t="shared" si="4"/>
        <v>80000</v>
      </c>
      <c r="K20" s="166">
        <v>2296</v>
      </c>
      <c r="L20" s="166">
        <v>7400.87</v>
      </c>
      <c r="M20" s="166">
        <v>2432</v>
      </c>
      <c r="N20" s="166">
        <v>25</v>
      </c>
      <c r="O20" s="167">
        <f t="shared" si="5"/>
        <v>12153.869999999999</v>
      </c>
      <c r="P20" s="168">
        <f t="shared" si="6"/>
        <v>67846.13</v>
      </c>
      <c r="R20" s="79"/>
    </row>
    <row r="21" spans="1:18" ht="27.6" customHeight="1">
      <c r="A21" s="160"/>
      <c r="B21" s="161">
        <f t="shared" si="3"/>
        <v>14</v>
      </c>
      <c r="C21" s="162" t="s">
        <v>55</v>
      </c>
      <c r="D21" s="163" t="s">
        <v>61</v>
      </c>
      <c r="E21" s="163" t="s">
        <v>62</v>
      </c>
      <c r="F21" s="164" t="s">
        <v>89</v>
      </c>
      <c r="G21" s="165" t="s">
        <v>91</v>
      </c>
      <c r="H21" s="166">
        <v>75000</v>
      </c>
      <c r="I21" s="166">
        <v>0</v>
      </c>
      <c r="J21" s="166">
        <f t="shared" si="4"/>
        <v>75000</v>
      </c>
      <c r="K21" s="166">
        <v>2152.5</v>
      </c>
      <c r="L21" s="166">
        <v>6309.38</v>
      </c>
      <c r="M21" s="166">
        <v>2280</v>
      </c>
      <c r="N21" s="166">
        <v>2072.6</v>
      </c>
      <c r="O21" s="167">
        <f t="shared" si="5"/>
        <v>12814.480000000001</v>
      </c>
      <c r="P21" s="168">
        <f t="shared" si="6"/>
        <v>62185.52</v>
      </c>
    </row>
    <row r="22" spans="1:18" ht="29.25" customHeight="1" thickBot="1">
      <c r="A22" s="160"/>
      <c r="B22" s="161">
        <f t="shared" si="3"/>
        <v>15</v>
      </c>
      <c r="C22" s="174" t="s">
        <v>59</v>
      </c>
      <c r="D22" s="169" t="s">
        <v>249</v>
      </c>
      <c r="E22" s="169" t="s">
        <v>87</v>
      </c>
      <c r="F22" s="175" t="s">
        <v>89</v>
      </c>
      <c r="G22" s="176" t="s">
        <v>90</v>
      </c>
      <c r="H22" s="166">
        <v>150000</v>
      </c>
      <c r="I22" s="166">
        <v>0</v>
      </c>
      <c r="J22" s="166">
        <f t="shared" si="4"/>
        <v>150000</v>
      </c>
      <c r="K22" s="166">
        <v>4305</v>
      </c>
      <c r="L22" s="166">
        <v>23866.62</v>
      </c>
      <c r="M22" s="166">
        <v>4560</v>
      </c>
      <c r="N22" s="166">
        <v>3489.08</v>
      </c>
      <c r="O22" s="167">
        <f t="shared" si="5"/>
        <v>36220.699999999997</v>
      </c>
      <c r="P22" s="168">
        <f t="shared" si="6"/>
        <v>113779.3</v>
      </c>
    </row>
    <row r="23" spans="1:18" s="78" customFormat="1" ht="27.6" customHeight="1" thickBot="1">
      <c r="A23" s="177" t="s">
        <v>242</v>
      </c>
      <c r="B23" s="205" t="s">
        <v>194</v>
      </c>
      <c r="C23" s="206"/>
      <c r="D23" s="206"/>
      <c r="E23" s="206"/>
      <c r="F23" s="206"/>
      <c r="G23" s="207"/>
      <c r="H23" s="178">
        <f>SUM(H8:H22)</f>
        <v>1295545</v>
      </c>
      <c r="I23" s="179">
        <v>0</v>
      </c>
      <c r="J23" s="179">
        <f t="shared" ref="J23:P23" si="7">SUM(J8:J22)</f>
        <v>1295545</v>
      </c>
      <c r="K23" s="179">
        <f t="shared" si="7"/>
        <v>37182.14</v>
      </c>
      <c r="L23" s="179">
        <f>SUM(L8:L22)</f>
        <v>141362.53</v>
      </c>
      <c r="M23" s="180">
        <f t="shared" si="7"/>
        <v>39384.57</v>
      </c>
      <c r="N23" s="181">
        <f t="shared" si="7"/>
        <v>40673.46</v>
      </c>
      <c r="O23" s="181">
        <f t="shared" si="7"/>
        <v>258602.69999999995</v>
      </c>
      <c r="P23" s="181">
        <f t="shared" si="7"/>
        <v>1036942.3</v>
      </c>
    </row>
    <row r="24" spans="1:18" s="74" customFormat="1" ht="27.6" customHeight="1">
      <c r="A24" s="182"/>
      <c r="B24" s="183"/>
      <c r="C24" s="184"/>
      <c r="D24" s="184"/>
      <c r="E24" s="184"/>
      <c r="F24" s="184"/>
      <c r="G24" s="184"/>
      <c r="H24" s="185"/>
      <c r="I24" s="185"/>
      <c r="J24" s="185"/>
      <c r="K24" s="185"/>
      <c r="L24" s="185"/>
      <c r="M24" s="185"/>
      <c r="N24" s="185"/>
      <c r="O24" s="185"/>
      <c r="P24" s="185"/>
    </row>
    <row r="25" spans="1:18" ht="15">
      <c r="A25" s="160"/>
      <c r="B25" s="160"/>
      <c r="C25" s="160"/>
      <c r="D25" s="186" t="s">
        <v>92</v>
      </c>
      <c r="E25" s="187"/>
      <c r="F25" s="188" t="s">
        <v>219</v>
      </c>
      <c r="G25" s="189"/>
      <c r="H25" s="190"/>
      <c r="I25" s="190"/>
      <c r="J25" s="215"/>
      <c r="K25" s="215"/>
      <c r="L25" s="215"/>
      <c r="M25" s="189"/>
      <c r="N25" s="189"/>
      <c r="O25" s="160"/>
      <c r="P25" s="160"/>
    </row>
    <row r="26" spans="1:18" ht="15">
      <c r="A26" s="160"/>
      <c r="B26" s="160"/>
      <c r="C26" s="160"/>
      <c r="D26" s="213"/>
      <c r="E26" s="187"/>
      <c r="F26" s="215"/>
      <c r="G26" s="189"/>
      <c r="H26" s="190"/>
      <c r="I26" s="190"/>
      <c r="J26" s="190"/>
      <c r="K26" s="190"/>
      <c r="L26" s="189"/>
      <c r="M26" s="189"/>
      <c r="N26" s="189"/>
      <c r="O26" s="160"/>
      <c r="P26" s="160"/>
    </row>
    <row r="27" spans="1:18" ht="15">
      <c r="A27" s="160"/>
      <c r="B27" s="160"/>
      <c r="C27" s="160"/>
      <c r="D27" s="214"/>
      <c r="E27" s="187"/>
      <c r="F27" s="216"/>
      <c r="G27" s="189"/>
      <c r="H27" s="190"/>
      <c r="I27" s="190"/>
      <c r="J27" s="215"/>
      <c r="K27" s="215"/>
      <c r="L27" s="215"/>
      <c r="M27" s="189"/>
      <c r="N27" s="189"/>
      <c r="O27" s="160"/>
      <c r="P27" s="160"/>
    </row>
    <row r="28" spans="1:18" ht="27.75" customHeight="1">
      <c r="A28" s="160"/>
      <c r="B28" s="160"/>
      <c r="C28" s="160"/>
      <c r="D28" s="191" t="s">
        <v>246</v>
      </c>
      <c r="E28" s="192"/>
      <c r="F28" s="217" t="s">
        <v>204</v>
      </c>
      <c r="G28" s="217"/>
      <c r="H28" s="190"/>
      <c r="I28" s="190"/>
      <c r="J28" s="216"/>
      <c r="K28" s="216"/>
      <c r="L28" s="216"/>
      <c r="M28" s="189"/>
      <c r="N28" s="189"/>
      <c r="O28" s="160"/>
      <c r="P28" s="160"/>
    </row>
    <row r="29" spans="1:18" ht="15">
      <c r="A29" s="160"/>
      <c r="B29" s="160"/>
      <c r="C29" s="160"/>
      <c r="D29" s="193"/>
      <c r="E29" s="187"/>
      <c r="F29" s="189"/>
      <c r="G29" s="189"/>
      <c r="H29" s="190"/>
      <c r="I29" s="190"/>
      <c r="J29" s="212" t="s">
        <v>195</v>
      </c>
      <c r="K29" s="212"/>
      <c r="L29" s="212"/>
      <c r="M29" s="189"/>
      <c r="N29" s="189"/>
      <c r="O29" s="160"/>
      <c r="P29" s="160"/>
    </row>
    <row r="30" spans="1:18" ht="15">
      <c r="A30" s="160"/>
      <c r="B30" s="160"/>
      <c r="C30" s="160"/>
      <c r="D30" s="193"/>
      <c r="E30" s="187"/>
      <c r="F30" s="189"/>
      <c r="G30" s="189"/>
      <c r="H30" s="190"/>
      <c r="I30" s="190"/>
      <c r="J30" s="190"/>
      <c r="K30" s="190"/>
      <c r="L30" s="189"/>
      <c r="M30" s="189"/>
      <c r="N30" s="189"/>
      <c r="O30" s="160"/>
      <c r="P30" s="160"/>
    </row>
    <row r="31" spans="1:18" ht="15">
      <c r="A31" s="160"/>
      <c r="B31" s="160"/>
      <c r="C31" s="160"/>
      <c r="D31" s="193"/>
      <c r="E31" s="187"/>
      <c r="F31" s="189"/>
      <c r="G31" s="189"/>
      <c r="H31" s="190"/>
      <c r="I31" s="190"/>
      <c r="J31" s="190"/>
      <c r="K31" s="190"/>
      <c r="L31" s="189"/>
      <c r="M31" s="189"/>
      <c r="N31" s="189"/>
      <c r="O31" s="160"/>
      <c r="P31" s="160"/>
    </row>
    <row r="32" spans="1:18" ht="15">
      <c r="A32" s="160"/>
      <c r="B32" s="160"/>
      <c r="C32" s="160"/>
      <c r="D32" s="193"/>
      <c r="E32" s="187"/>
      <c r="F32" s="189"/>
      <c r="G32" s="189"/>
      <c r="H32" s="190"/>
      <c r="I32" s="190"/>
      <c r="J32" s="190"/>
      <c r="K32" s="190"/>
      <c r="L32" s="189"/>
      <c r="M32" s="189"/>
      <c r="N32" s="189"/>
      <c r="O32" s="160"/>
      <c r="P32" s="160"/>
    </row>
    <row r="441" ht="14.45" customHeight="1"/>
  </sheetData>
  <autoFilter ref="B7:P23" xr:uid="{0E972A80-6B3C-4D4F-A20A-C87F7844DC97}"/>
  <sortState xmlns:xlrd2="http://schemas.microsoft.com/office/spreadsheetml/2017/richdata2" ref="C8:P22">
    <sortCondition ref="C8:C22"/>
  </sortState>
  <mergeCells count="10">
    <mergeCell ref="B23:G23"/>
    <mergeCell ref="D4:P4"/>
    <mergeCell ref="J29:L29"/>
    <mergeCell ref="D26:D27"/>
    <mergeCell ref="F26:F27"/>
    <mergeCell ref="J25:L25"/>
    <mergeCell ref="J27:L28"/>
    <mergeCell ref="D5:P5"/>
    <mergeCell ref="D6:P6"/>
    <mergeCell ref="F28:G28"/>
  </mergeCells>
  <conditionalFormatting sqref="C22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3"/>
  <sheetViews>
    <sheetView tabSelected="1" topLeftCell="A10" zoomScale="80" zoomScaleNormal="80" workbookViewId="0">
      <selection activeCell="B2" sqref="B2:P27"/>
    </sheetView>
  </sheetViews>
  <sheetFormatPr baseColWidth="10" defaultColWidth="11.625" defaultRowHeight="27.6" customHeight="1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>
      <c r="E1" s="22"/>
      <c r="F1" s="23"/>
    </row>
    <row r="2" spans="2:16" s="21" customFormat="1" ht="24.75" customHeight="1" thickBot="1">
      <c r="B2" s="1"/>
      <c r="C2" s="2"/>
      <c r="D2" s="218" t="s">
        <v>178</v>
      </c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20"/>
    </row>
    <row r="3" spans="2:16" s="21" customFormat="1" ht="22.5" customHeight="1" thickBot="1">
      <c r="B3" s="3"/>
      <c r="C3" s="4"/>
      <c r="D3" s="218" t="s">
        <v>270</v>
      </c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20"/>
    </row>
    <row r="4" spans="2:16" s="21" customFormat="1" ht="20.25" customHeight="1" thickBot="1">
      <c r="B4" s="5"/>
      <c r="C4" s="6"/>
      <c r="D4" s="218" t="s">
        <v>179</v>
      </c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20"/>
    </row>
    <row r="5" spans="2:16" s="25" customFormat="1" ht="33.75" customHeight="1" thickBot="1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>
      <c r="B6" s="62">
        <v>1</v>
      </c>
      <c r="C6" s="15" t="s">
        <v>164</v>
      </c>
      <c r="D6" s="7" t="s">
        <v>140</v>
      </c>
      <c r="E6" s="55" t="s">
        <v>176</v>
      </c>
      <c r="F6" s="47" t="s">
        <v>161</v>
      </c>
      <c r="G6" s="54" t="s">
        <v>91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>
      <c r="B7" s="18">
        <f>B6+1</f>
        <v>2</v>
      </c>
      <c r="C7" s="7" t="s">
        <v>165</v>
      </c>
      <c r="D7" s="7" t="s">
        <v>140</v>
      </c>
      <c r="E7" s="55" t="s">
        <v>176</v>
      </c>
      <c r="F7" s="51" t="s">
        <v>161</v>
      </c>
      <c r="G7" s="54" t="s">
        <v>91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5.25" customHeight="1">
      <c r="B8" s="18">
        <f t="shared" ref="B8:B9" si="0">B7+1</f>
        <v>3</v>
      </c>
      <c r="C8" s="7" t="s">
        <v>166</v>
      </c>
      <c r="D8" s="7" t="s">
        <v>140</v>
      </c>
      <c r="E8" s="55" t="s">
        <v>176</v>
      </c>
      <c r="F8" s="51" t="s">
        <v>161</v>
      </c>
      <c r="G8" s="54" t="s">
        <v>90</v>
      </c>
      <c r="H8" s="9">
        <v>50000</v>
      </c>
      <c r="I8" s="9">
        <v>0</v>
      </c>
      <c r="J8" s="48">
        <f>H8+I8</f>
        <v>50000</v>
      </c>
      <c r="K8" s="16">
        <v>0</v>
      </c>
      <c r="L8" s="16">
        <v>2297.25</v>
      </c>
      <c r="M8" s="16">
        <v>0</v>
      </c>
      <c r="N8" s="16">
        <v>0</v>
      </c>
      <c r="O8" s="49">
        <f>K8+L8+M8+N8</f>
        <v>2297.25</v>
      </c>
      <c r="P8" s="50">
        <f>H8-O8</f>
        <v>47702.75</v>
      </c>
    </row>
    <row r="9" spans="2:16" ht="35.25" customHeight="1">
      <c r="B9" s="18">
        <f t="shared" si="0"/>
        <v>4</v>
      </c>
      <c r="C9" s="60" t="s">
        <v>192</v>
      </c>
      <c r="D9" s="14" t="s">
        <v>140</v>
      </c>
      <c r="E9" s="56" t="s">
        <v>193</v>
      </c>
      <c r="F9" s="51" t="s">
        <v>161</v>
      </c>
      <c r="G9" s="19" t="s">
        <v>90</v>
      </c>
      <c r="H9" s="9">
        <v>7500</v>
      </c>
      <c r="I9" s="57">
        <v>0</v>
      </c>
      <c r="J9" s="58">
        <v>7500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9">
        <v>7500</v>
      </c>
    </row>
    <row r="10" spans="2:16" s="27" customFormat="1" ht="39.75" customHeight="1">
      <c r="B10" s="18">
        <f t="shared" ref="B10:B18" si="1">B9+1</f>
        <v>5</v>
      </c>
      <c r="C10" s="15" t="s">
        <v>167</v>
      </c>
      <c r="D10" s="7" t="s">
        <v>140</v>
      </c>
      <c r="E10" s="55" t="s">
        <v>176</v>
      </c>
      <c r="F10" s="51" t="s">
        <v>161</v>
      </c>
      <c r="G10" s="54" t="s">
        <v>90</v>
      </c>
      <c r="H10" s="9">
        <v>15000</v>
      </c>
      <c r="I10" s="9">
        <v>0</v>
      </c>
      <c r="J10" s="48">
        <f t="shared" ref="J10:J18" si="2">H10+I10</f>
        <v>15000</v>
      </c>
      <c r="K10" s="16">
        <v>0</v>
      </c>
      <c r="L10" s="16">
        <v>0</v>
      </c>
      <c r="M10" s="16">
        <v>0</v>
      </c>
      <c r="N10" s="16">
        <v>0</v>
      </c>
      <c r="O10" s="49">
        <f t="shared" ref="O10:O18" si="3">K10+L10+M10+N10</f>
        <v>0</v>
      </c>
      <c r="P10" s="50">
        <f t="shared" ref="P10:P18" si="4">H10-O10</f>
        <v>15000</v>
      </c>
    </row>
    <row r="11" spans="2:16" ht="31.5" customHeight="1">
      <c r="B11" s="18">
        <f t="shared" si="1"/>
        <v>6</v>
      </c>
      <c r="C11" s="7" t="s">
        <v>168</v>
      </c>
      <c r="D11" s="7" t="s">
        <v>140</v>
      </c>
      <c r="E11" s="55" t="s">
        <v>176</v>
      </c>
      <c r="F11" s="51" t="s">
        <v>161</v>
      </c>
      <c r="G11" s="54" t="s">
        <v>90</v>
      </c>
      <c r="H11" s="9">
        <v>15000</v>
      </c>
      <c r="I11" s="9">
        <v>0</v>
      </c>
      <c r="J11" s="48">
        <f t="shared" si="2"/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si="3"/>
        <v>0</v>
      </c>
      <c r="P11" s="50">
        <f t="shared" si="4"/>
        <v>15000</v>
      </c>
    </row>
    <row r="12" spans="2:16" ht="36.75" customHeight="1">
      <c r="B12" s="18">
        <f t="shared" si="1"/>
        <v>7</v>
      </c>
      <c r="C12" s="7" t="s">
        <v>169</v>
      </c>
      <c r="D12" s="7" t="s">
        <v>140</v>
      </c>
      <c r="E12" s="55" t="s">
        <v>176</v>
      </c>
      <c r="F12" s="51" t="s">
        <v>161</v>
      </c>
      <c r="G12" s="54" t="s">
        <v>90</v>
      </c>
      <c r="H12" s="9">
        <v>15000</v>
      </c>
      <c r="I12" s="9">
        <v>0</v>
      </c>
      <c r="J12" s="48">
        <f t="shared" si="2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3"/>
        <v>0</v>
      </c>
      <c r="P12" s="50">
        <f t="shared" si="4"/>
        <v>15000</v>
      </c>
    </row>
    <row r="13" spans="2:16" ht="34.5" customHeight="1">
      <c r="B13" s="18">
        <f t="shared" si="1"/>
        <v>8</v>
      </c>
      <c r="C13" s="7" t="s">
        <v>170</v>
      </c>
      <c r="D13" s="7" t="s">
        <v>140</v>
      </c>
      <c r="E13" s="55" t="s">
        <v>176</v>
      </c>
      <c r="F13" s="51" t="s">
        <v>161</v>
      </c>
      <c r="G13" s="54" t="s">
        <v>90</v>
      </c>
      <c r="H13" s="9">
        <v>15000</v>
      </c>
      <c r="I13" s="9">
        <v>0</v>
      </c>
      <c r="J13" s="48">
        <f t="shared" si="2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3"/>
        <v>0</v>
      </c>
      <c r="P13" s="50">
        <f t="shared" si="4"/>
        <v>15000</v>
      </c>
    </row>
    <row r="14" spans="2:16" ht="34.5" customHeight="1">
      <c r="B14" s="18">
        <f t="shared" si="1"/>
        <v>9</v>
      </c>
      <c r="C14" s="15" t="s">
        <v>171</v>
      </c>
      <c r="D14" s="7" t="s">
        <v>140</v>
      </c>
      <c r="E14" s="55" t="s">
        <v>176</v>
      </c>
      <c r="F14" s="51" t="s">
        <v>161</v>
      </c>
      <c r="G14" s="54" t="s">
        <v>90</v>
      </c>
      <c r="H14" s="9">
        <v>15000</v>
      </c>
      <c r="I14" s="9">
        <v>0</v>
      </c>
      <c r="J14" s="48">
        <f t="shared" si="2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3"/>
        <v>0</v>
      </c>
      <c r="P14" s="50">
        <f t="shared" si="4"/>
        <v>15000</v>
      </c>
    </row>
    <row r="15" spans="2:16" ht="35.25" customHeight="1">
      <c r="B15" s="18">
        <f t="shared" si="1"/>
        <v>10</v>
      </c>
      <c r="C15" s="7" t="s">
        <v>172</v>
      </c>
      <c r="D15" s="7" t="s">
        <v>140</v>
      </c>
      <c r="E15" s="55" t="s">
        <v>176</v>
      </c>
      <c r="F15" s="51" t="s">
        <v>161</v>
      </c>
      <c r="G15" s="54" t="s">
        <v>90</v>
      </c>
      <c r="H15" s="9">
        <v>15000</v>
      </c>
      <c r="I15" s="9">
        <v>0</v>
      </c>
      <c r="J15" s="48">
        <f t="shared" si="2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3"/>
        <v>0</v>
      </c>
      <c r="P15" s="50">
        <f t="shared" si="4"/>
        <v>15000</v>
      </c>
    </row>
    <row r="16" spans="2:16" ht="36.75" customHeight="1">
      <c r="B16" s="18">
        <f t="shared" si="1"/>
        <v>11</v>
      </c>
      <c r="C16" s="7" t="s">
        <v>173</v>
      </c>
      <c r="D16" s="7" t="s">
        <v>140</v>
      </c>
      <c r="E16" s="55" t="s">
        <v>176</v>
      </c>
      <c r="F16" s="51" t="s">
        <v>161</v>
      </c>
      <c r="G16" s="54" t="s">
        <v>90</v>
      </c>
      <c r="H16" s="9">
        <v>15000</v>
      </c>
      <c r="I16" s="9">
        <v>0</v>
      </c>
      <c r="J16" s="48">
        <f t="shared" si="2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3"/>
        <v>0</v>
      </c>
      <c r="P16" s="50">
        <f t="shared" si="4"/>
        <v>15000</v>
      </c>
    </row>
    <row r="17" spans="2:16" ht="36.75" customHeight="1">
      <c r="B17" s="66">
        <f t="shared" si="1"/>
        <v>12</v>
      </c>
      <c r="C17" s="7" t="s">
        <v>174</v>
      </c>
      <c r="D17" s="7" t="s">
        <v>140</v>
      </c>
      <c r="E17" s="53" t="s">
        <v>176</v>
      </c>
      <c r="F17" s="51" t="s">
        <v>161</v>
      </c>
      <c r="G17" s="54" t="s">
        <v>90</v>
      </c>
      <c r="H17" s="16">
        <v>15000</v>
      </c>
      <c r="I17" s="16">
        <v>0</v>
      </c>
      <c r="J17" s="48">
        <f t="shared" si="2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3"/>
        <v>0</v>
      </c>
      <c r="P17" s="50">
        <f t="shared" si="4"/>
        <v>15000</v>
      </c>
    </row>
    <row r="18" spans="2:16" ht="40.5" customHeight="1" thickBot="1">
      <c r="B18" s="66">
        <f t="shared" si="1"/>
        <v>13</v>
      </c>
      <c r="C18" s="7" t="s">
        <v>175</v>
      </c>
      <c r="D18" s="7" t="s">
        <v>140</v>
      </c>
      <c r="E18" s="53" t="s">
        <v>176</v>
      </c>
      <c r="F18" s="51" t="s">
        <v>161</v>
      </c>
      <c r="G18" s="54" t="s">
        <v>90</v>
      </c>
      <c r="H18" s="16">
        <v>15000</v>
      </c>
      <c r="I18" s="16">
        <v>0</v>
      </c>
      <c r="J18" s="48">
        <f t="shared" si="2"/>
        <v>15000</v>
      </c>
      <c r="K18" s="16">
        <v>0</v>
      </c>
      <c r="L18" s="16">
        <v>0</v>
      </c>
      <c r="M18" s="67">
        <v>0</v>
      </c>
      <c r="N18" s="16">
        <v>0</v>
      </c>
      <c r="O18" s="49">
        <f t="shared" si="3"/>
        <v>0</v>
      </c>
      <c r="P18" s="50">
        <f t="shared" si="4"/>
        <v>15000</v>
      </c>
    </row>
    <row r="19" spans="2:16" ht="27.6" customHeight="1" thickBot="1">
      <c r="B19" s="223" t="s">
        <v>194</v>
      </c>
      <c r="C19" s="224"/>
      <c r="D19" s="224"/>
      <c r="E19" s="224"/>
      <c r="F19" s="224"/>
      <c r="G19" s="225"/>
      <c r="H19" s="28">
        <f>SUM(H6:H18)</f>
        <v>222500</v>
      </c>
      <c r="I19" s="28">
        <v>0</v>
      </c>
      <c r="J19" s="28">
        <f t="shared" ref="J19:P19" si="5">SUM(J6:J18)</f>
        <v>222500</v>
      </c>
      <c r="K19" s="28">
        <f t="shared" si="5"/>
        <v>0</v>
      </c>
      <c r="L19" s="28">
        <f t="shared" si="5"/>
        <v>2297.25</v>
      </c>
      <c r="M19" s="28">
        <f t="shared" si="5"/>
        <v>0</v>
      </c>
      <c r="N19" s="28">
        <f t="shared" si="5"/>
        <v>0</v>
      </c>
      <c r="O19" s="28">
        <f t="shared" si="5"/>
        <v>2297.25</v>
      </c>
      <c r="P19" s="28">
        <f t="shared" si="5"/>
        <v>220202.75</v>
      </c>
    </row>
    <row r="20" spans="2:16" ht="27.6" customHeight="1">
      <c r="O20" s="32"/>
    </row>
    <row r="23" spans="2:16" ht="27.6" customHeight="1">
      <c r="D23" s="61" t="s">
        <v>92</v>
      </c>
      <c r="E23" s="33"/>
      <c r="F23" s="222" t="s">
        <v>219</v>
      </c>
      <c r="G23" s="222"/>
      <c r="H23" s="34"/>
      <c r="I23" s="34"/>
      <c r="J23" s="221"/>
      <c r="K23" s="221"/>
      <c r="L23" s="221"/>
      <c r="M23" s="35"/>
      <c r="N23" s="35"/>
    </row>
    <row r="24" spans="2:16" ht="27.6" customHeight="1">
      <c r="D24" s="36"/>
      <c r="E24" s="33"/>
      <c r="F24" s="37"/>
      <c r="G24" s="38"/>
      <c r="H24" s="34"/>
      <c r="I24" s="34"/>
      <c r="J24" s="38"/>
      <c r="K24" s="38"/>
      <c r="L24" s="38"/>
      <c r="M24" s="35"/>
      <c r="N24" s="35"/>
    </row>
    <row r="25" spans="2:16" ht="33.75" customHeight="1">
      <c r="D25" s="68" t="s">
        <v>246</v>
      </c>
      <c r="E25" s="69"/>
      <c r="F25" s="196" t="s">
        <v>204</v>
      </c>
      <c r="G25" s="196"/>
      <c r="H25" s="34"/>
      <c r="I25" s="34"/>
      <c r="J25" s="221" t="s">
        <v>195</v>
      </c>
      <c r="K25" s="221"/>
      <c r="L25" s="221"/>
      <c r="M25" s="35"/>
      <c r="N25" s="27"/>
      <c r="P25" s="26"/>
    </row>
    <row r="26" spans="2:16" ht="27.6" customHeight="1">
      <c r="D26" s="39"/>
      <c r="E26" s="33"/>
      <c r="F26" s="34"/>
      <c r="G26" s="35"/>
      <c r="H26" s="34"/>
      <c r="I26" s="34"/>
      <c r="M26" s="35"/>
      <c r="N26" s="35"/>
    </row>
    <row r="27" spans="2:16" ht="27.6" customHeight="1">
      <c r="D27" s="39"/>
      <c r="E27" s="33"/>
      <c r="F27" s="34"/>
      <c r="G27" s="35"/>
      <c r="H27" s="34"/>
      <c r="I27" s="34"/>
      <c r="J27" s="34"/>
      <c r="K27" s="34"/>
      <c r="L27" s="40"/>
      <c r="M27" s="35"/>
      <c r="N27" s="35"/>
    </row>
    <row r="28" spans="2:16" s="27" customFormat="1" ht="27.6" customHeight="1">
      <c r="B28" s="26"/>
      <c r="C28" s="26"/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29" spans="2:16" ht="27.6" customHeight="1">
      <c r="D29" s="39"/>
      <c r="E29" s="33"/>
      <c r="F29" s="34"/>
      <c r="G29" s="35"/>
      <c r="H29" s="34"/>
      <c r="I29" s="34"/>
      <c r="J29" s="34"/>
      <c r="K29" s="34"/>
      <c r="L29" s="40"/>
      <c r="M29" s="35"/>
      <c r="N29" s="35"/>
    </row>
    <row r="45" spans="2:14" ht="30" customHeight="1"/>
    <row r="47" spans="2:14" ht="26.45" customHeight="1"/>
    <row r="48" spans="2:14" s="27" customFormat="1" ht="27" customHeight="1">
      <c r="B48" s="26"/>
      <c r="C48" s="26"/>
      <c r="D48" s="29"/>
      <c r="E48" s="30"/>
      <c r="F48" s="31"/>
      <c r="G48" s="26"/>
      <c r="H48" s="31"/>
      <c r="I48" s="31"/>
      <c r="J48" s="31"/>
      <c r="K48" s="31"/>
      <c r="M48" s="26"/>
      <c r="N48" s="26"/>
    </row>
    <row r="62" ht="25.15" customHeight="1"/>
    <row r="68" spans="4:12" ht="27.6" customHeight="1">
      <c r="D68" s="8">
        <v>125000</v>
      </c>
      <c r="E68" s="41">
        <v>0</v>
      </c>
      <c r="F68" s="10">
        <f>D68</f>
        <v>125000</v>
      </c>
      <c r="G68" s="11">
        <v>3587.5</v>
      </c>
      <c r="H68" s="11">
        <v>17985.990000000002</v>
      </c>
      <c r="I68" s="11">
        <v>3800</v>
      </c>
      <c r="J68" s="11">
        <v>2924.26</v>
      </c>
      <c r="K68" s="10">
        <f>+G68+H68+I68+J68</f>
        <v>28297.75</v>
      </c>
      <c r="L68" s="13">
        <f>F68-K68</f>
        <v>96702.25</v>
      </c>
    </row>
    <row r="69" spans="4:12" ht="27.6" customHeight="1">
      <c r="D69" s="11">
        <v>140000</v>
      </c>
      <c r="E69" s="42">
        <v>0</v>
      </c>
      <c r="F69" s="10">
        <f t="shared" ref="F69:F129" si="6">D69</f>
        <v>140000</v>
      </c>
      <c r="G69" s="11">
        <v>4018</v>
      </c>
      <c r="H69" s="11">
        <v>21514.37</v>
      </c>
      <c r="I69" s="11">
        <v>4256</v>
      </c>
      <c r="J69" s="11">
        <v>4142</v>
      </c>
      <c r="K69" s="10">
        <f t="shared" ref="K69:K129" si="7">+G69+H69+I69+J69</f>
        <v>33930.369999999995</v>
      </c>
      <c r="L69" s="13">
        <f t="shared" ref="L69:L128" si="8">F69-K69</f>
        <v>106069.63</v>
      </c>
    </row>
    <row r="70" spans="4:12" ht="35.450000000000003" customHeight="1">
      <c r="D70" s="11">
        <v>10600</v>
      </c>
      <c r="E70" s="42">
        <v>0</v>
      </c>
      <c r="F70" s="10">
        <f t="shared" si="6"/>
        <v>10600</v>
      </c>
      <c r="G70" s="11">
        <v>304.21999999999997</v>
      </c>
      <c r="H70" s="11">
        <v>0</v>
      </c>
      <c r="I70" s="11">
        <v>322.24</v>
      </c>
      <c r="J70" s="11">
        <v>25</v>
      </c>
      <c r="K70" s="10">
        <f t="shared" si="7"/>
        <v>651.46</v>
      </c>
      <c r="L70" s="13">
        <f t="shared" si="8"/>
        <v>9948.5400000000009</v>
      </c>
    </row>
    <row r="71" spans="4:12" ht="27.6" customHeight="1">
      <c r="D71" s="11">
        <v>50000</v>
      </c>
      <c r="E71" s="42">
        <v>0</v>
      </c>
      <c r="F71" s="10">
        <f t="shared" si="6"/>
        <v>50000</v>
      </c>
      <c r="G71" s="11">
        <v>1435</v>
      </c>
      <c r="H71" s="11">
        <v>1596.68</v>
      </c>
      <c r="I71" s="11">
        <v>1520</v>
      </c>
      <c r="J71" s="11">
        <v>17757.689999999999</v>
      </c>
      <c r="K71" s="10">
        <f t="shared" si="7"/>
        <v>22309.37</v>
      </c>
      <c r="L71" s="13">
        <f t="shared" si="8"/>
        <v>27690.63</v>
      </c>
    </row>
    <row r="72" spans="4:12" ht="27.6" customHeight="1">
      <c r="D72" s="11">
        <v>50000</v>
      </c>
      <c r="E72" s="42">
        <v>0</v>
      </c>
      <c r="F72" s="10">
        <f t="shared" si="6"/>
        <v>50000</v>
      </c>
      <c r="G72" s="11">
        <v>1435</v>
      </c>
      <c r="H72" s="11">
        <v>1596.68</v>
      </c>
      <c r="I72" s="11">
        <v>1520</v>
      </c>
      <c r="J72" s="11">
        <v>1740.46</v>
      </c>
      <c r="K72" s="10">
        <f t="shared" si="7"/>
        <v>6292.14</v>
      </c>
      <c r="L72" s="13">
        <f t="shared" si="8"/>
        <v>43707.86</v>
      </c>
    </row>
    <row r="73" spans="4:12" ht="27.6" customHeight="1">
      <c r="D73" s="11">
        <v>10600</v>
      </c>
      <c r="E73" s="42">
        <v>0</v>
      </c>
      <c r="F73" s="10">
        <f t="shared" si="6"/>
        <v>10600</v>
      </c>
      <c r="G73" s="11">
        <v>304.21999999999997</v>
      </c>
      <c r="H73" s="11">
        <v>0</v>
      </c>
      <c r="I73" s="11">
        <v>322.24</v>
      </c>
      <c r="J73" s="11">
        <v>25</v>
      </c>
      <c r="K73" s="10">
        <f t="shared" si="7"/>
        <v>651.46</v>
      </c>
      <c r="L73" s="13">
        <f t="shared" si="8"/>
        <v>9948.5400000000009</v>
      </c>
    </row>
    <row r="74" spans="4:12" ht="27.6" customHeight="1">
      <c r="D74" s="11">
        <v>20000</v>
      </c>
      <c r="E74" s="42">
        <v>0</v>
      </c>
      <c r="F74" s="10">
        <f t="shared" si="6"/>
        <v>20000</v>
      </c>
      <c r="G74" s="11">
        <v>574</v>
      </c>
      <c r="H74" s="11">
        <v>0</v>
      </c>
      <c r="I74" s="11">
        <v>608</v>
      </c>
      <c r="J74" s="11">
        <v>25</v>
      </c>
      <c r="K74" s="10">
        <f t="shared" si="7"/>
        <v>1207</v>
      </c>
      <c r="L74" s="13">
        <f t="shared" si="8"/>
        <v>18793</v>
      </c>
    </row>
    <row r="75" spans="4:12" ht="27.6" customHeight="1">
      <c r="D75" s="11">
        <v>28000</v>
      </c>
      <c r="E75" s="42">
        <v>0</v>
      </c>
      <c r="F75" s="10">
        <f t="shared" si="6"/>
        <v>28000</v>
      </c>
      <c r="G75" s="11">
        <v>803.6</v>
      </c>
      <c r="H75" s="11">
        <v>0</v>
      </c>
      <c r="I75" s="11">
        <v>851.2</v>
      </c>
      <c r="J75" s="11">
        <v>25</v>
      </c>
      <c r="K75" s="10">
        <f t="shared" si="7"/>
        <v>1679.8000000000002</v>
      </c>
      <c r="L75" s="13">
        <f t="shared" si="8"/>
        <v>26320.2</v>
      </c>
    </row>
    <row r="76" spans="4:12" ht="27.6" customHeight="1">
      <c r="D76" s="11">
        <v>75000</v>
      </c>
      <c r="E76" s="42">
        <v>0</v>
      </c>
      <c r="F76" s="12">
        <f t="shared" si="6"/>
        <v>75000</v>
      </c>
      <c r="G76" s="11">
        <v>2152.5</v>
      </c>
      <c r="H76" s="11">
        <v>6309.38</v>
      </c>
      <c r="I76" s="11">
        <v>2280</v>
      </c>
      <c r="J76" s="11">
        <v>2072.6</v>
      </c>
      <c r="K76" s="12">
        <f t="shared" si="7"/>
        <v>12814.480000000001</v>
      </c>
      <c r="L76" s="13">
        <f t="shared" si="8"/>
        <v>62185.52</v>
      </c>
    </row>
    <row r="77" spans="4:12" ht="27.6" customHeight="1">
      <c r="D77" s="11">
        <v>180000</v>
      </c>
      <c r="E77" s="42">
        <v>0</v>
      </c>
      <c r="F77" s="10">
        <f t="shared" si="6"/>
        <v>180000</v>
      </c>
      <c r="G77" s="11">
        <v>5166</v>
      </c>
      <c r="H77" s="11">
        <v>30923.37</v>
      </c>
      <c r="I77" s="11">
        <v>5472</v>
      </c>
      <c r="J77" s="11">
        <v>5025</v>
      </c>
      <c r="K77" s="10">
        <f t="shared" si="7"/>
        <v>46586.369999999995</v>
      </c>
      <c r="L77" s="13">
        <f t="shared" si="8"/>
        <v>133413.63</v>
      </c>
    </row>
    <row r="78" spans="4:12" ht="27.6" customHeight="1">
      <c r="D78" s="11">
        <v>111253</v>
      </c>
      <c r="E78" s="42">
        <v>0</v>
      </c>
      <c r="F78" s="10">
        <f t="shared" si="6"/>
        <v>111253</v>
      </c>
      <c r="G78" s="11">
        <v>3192.96</v>
      </c>
      <c r="H78" s="11">
        <v>14752.36</v>
      </c>
      <c r="I78" s="11">
        <v>3382.09</v>
      </c>
      <c r="J78" s="11">
        <v>2269.09</v>
      </c>
      <c r="K78" s="10">
        <f t="shared" si="7"/>
        <v>23596.5</v>
      </c>
      <c r="L78" s="13">
        <f t="shared" si="8"/>
        <v>87656.5</v>
      </c>
    </row>
    <row r="79" spans="4:12" ht="27.6" customHeight="1">
      <c r="D79" s="11">
        <v>180000</v>
      </c>
      <c r="E79" s="42">
        <v>0</v>
      </c>
      <c r="F79" s="10">
        <f t="shared" si="6"/>
        <v>180000</v>
      </c>
      <c r="G79" s="11">
        <v>5166</v>
      </c>
      <c r="H79" s="11">
        <v>30923.37</v>
      </c>
      <c r="I79" s="11">
        <v>5472</v>
      </c>
      <c r="J79" s="11">
        <v>9271</v>
      </c>
      <c r="K79" s="10">
        <f t="shared" si="7"/>
        <v>50832.369999999995</v>
      </c>
      <c r="L79" s="13">
        <f t="shared" si="8"/>
        <v>129167.63</v>
      </c>
    </row>
    <row r="80" spans="4:12" ht="27.6" customHeight="1">
      <c r="D80" s="11">
        <v>90000</v>
      </c>
      <c r="E80" s="42">
        <v>0</v>
      </c>
      <c r="F80" s="10">
        <f t="shared" si="6"/>
        <v>90000</v>
      </c>
      <c r="G80" s="11">
        <v>2583</v>
      </c>
      <c r="H80" s="11">
        <v>9753.1200000000008</v>
      </c>
      <c r="I80" s="11">
        <v>2736</v>
      </c>
      <c r="J80" s="11">
        <v>7072.6</v>
      </c>
      <c r="K80" s="10">
        <f t="shared" si="7"/>
        <v>22144.720000000001</v>
      </c>
      <c r="L80" s="13">
        <f t="shared" si="8"/>
        <v>67855.28</v>
      </c>
    </row>
    <row r="81" spans="4:12" ht="27.6" customHeight="1">
      <c r="D81" s="11">
        <v>75000</v>
      </c>
      <c r="E81" s="42">
        <v>0</v>
      </c>
      <c r="F81" s="10">
        <f t="shared" si="6"/>
        <v>75000</v>
      </c>
      <c r="G81" s="11">
        <v>2152.5</v>
      </c>
      <c r="H81" s="11">
        <v>6309.38</v>
      </c>
      <c r="I81" s="11">
        <v>2280</v>
      </c>
      <c r="J81" s="11">
        <v>25</v>
      </c>
      <c r="K81" s="10">
        <f t="shared" si="7"/>
        <v>10766.880000000001</v>
      </c>
      <c r="L81" s="13">
        <f t="shared" si="8"/>
        <v>64233.119999999995</v>
      </c>
    </row>
    <row r="82" spans="4:12" ht="27.6" customHeight="1">
      <c r="D82" s="11">
        <v>150000</v>
      </c>
      <c r="E82" s="42">
        <v>0</v>
      </c>
      <c r="F82" s="10">
        <f t="shared" si="6"/>
        <v>150000</v>
      </c>
      <c r="G82" s="11">
        <v>4305</v>
      </c>
      <c r="H82" s="11">
        <v>23866.62</v>
      </c>
      <c r="I82" s="11">
        <v>4560</v>
      </c>
      <c r="J82" s="11">
        <v>19095.5</v>
      </c>
      <c r="K82" s="10">
        <f t="shared" si="7"/>
        <v>51827.119999999995</v>
      </c>
      <c r="L82" s="13">
        <f t="shared" si="8"/>
        <v>98172.88</v>
      </c>
    </row>
    <row r="83" spans="4:12" ht="27.6" customHeight="1">
      <c r="D83" s="43">
        <v>12000</v>
      </c>
      <c r="E83" s="44">
        <v>0</v>
      </c>
      <c r="F83" s="10">
        <f t="shared" si="6"/>
        <v>12000</v>
      </c>
      <c r="G83" s="11">
        <v>344.4</v>
      </c>
      <c r="H83" s="11">
        <v>0</v>
      </c>
      <c r="I83" s="11">
        <v>364.8</v>
      </c>
      <c r="J83" s="11">
        <v>25</v>
      </c>
      <c r="K83" s="10">
        <f t="shared" si="7"/>
        <v>734.2</v>
      </c>
      <c r="L83" s="13">
        <f t="shared" si="8"/>
        <v>11265.8</v>
      </c>
    </row>
    <row r="84" spans="4:12" ht="27.6" customHeight="1">
      <c r="D84" s="11">
        <v>150000</v>
      </c>
      <c r="E84" s="42">
        <v>0</v>
      </c>
      <c r="F84" s="10">
        <f t="shared" si="6"/>
        <v>150000</v>
      </c>
      <c r="G84" s="11">
        <v>4305</v>
      </c>
      <c r="H84" s="11">
        <v>23866.62</v>
      </c>
      <c r="I84" s="11">
        <v>4560</v>
      </c>
      <c r="J84" s="11">
        <v>25</v>
      </c>
      <c r="K84" s="10">
        <f t="shared" si="7"/>
        <v>32756.62</v>
      </c>
      <c r="L84" s="13">
        <f t="shared" si="8"/>
        <v>117243.38</v>
      </c>
    </row>
    <row r="85" spans="4:12" ht="27.6" customHeight="1">
      <c r="D85" s="11">
        <v>120000</v>
      </c>
      <c r="E85" s="42">
        <v>0</v>
      </c>
      <c r="F85" s="10">
        <f t="shared" si="6"/>
        <v>120000</v>
      </c>
      <c r="G85" s="11">
        <v>3444</v>
      </c>
      <c r="H85" s="11">
        <v>16809.87</v>
      </c>
      <c r="I85" s="11">
        <v>3648</v>
      </c>
      <c r="J85" s="11">
        <v>25</v>
      </c>
      <c r="K85" s="10">
        <f t="shared" si="7"/>
        <v>23926.87</v>
      </c>
      <c r="L85" s="13">
        <f t="shared" si="8"/>
        <v>96073.13</v>
      </c>
    </row>
    <row r="86" spans="4:12" ht="27.6" customHeight="1">
      <c r="D86" s="11">
        <v>46000</v>
      </c>
      <c r="E86" s="42">
        <v>0</v>
      </c>
      <c r="F86" s="10">
        <f t="shared" si="6"/>
        <v>46000</v>
      </c>
      <c r="G86" s="11">
        <v>1320.2</v>
      </c>
      <c r="H86" s="11">
        <v>1032.1400000000001</v>
      </c>
      <c r="I86" s="11">
        <v>1398.4</v>
      </c>
      <c r="J86" s="11">
        <v>8678.06</v>
      </c>
      <c r="K86" s="10">
        <f t="shared" si="7"/>
        <v>12428.8</v>
      </c>
      <c r="L86" s="13">
        <f t="shared" si="8"/>
        <v>33571.199999999997</v>
      </c>
    </row>
    <row r="87" spans="4:12" ht="27.6" customHeight="1">
      <c r="D87" s="11">
        <v>143000</v>
      </c>
      <c r="E87" s="42">
        <v>0</v>
      </c>
      <c r="F87" s="10">
        <f t="shared" si="6"/>
        <v>143000</v>
      </c>
      <c r="G87" s="11">
        <v>4104.1000000000004</v>
      </c>
      <c r="H87" s="11">
        <v>22220.04</v>
      </c>
      <c r="I87" s="11">
        <v>4347.2</v>
      </c>
      <c r="J87" s="11">
        <v>25</v>
      </c>
      <c r="K87" s="10">
        <f t="shared" si="7"/>
        <v>30696.34</v>
      </c>
      <c r="L87" s="13">
        <f t="shared" si="8"/>
        <v>112303.66</v>
      </c>
    </row>
    <row r="88" spans="4:12" ht="27.6" customHeight="1">
      <c r="D88" s="11">
        <v>44500</v>
      </c>
      <c r="E88" s="42">
        <v>0</v>
      </c>
      <c r="F88" s="10">
        <f t="shared" si="6"/>
        <v>44500</v>
      </c>
      <c r="G88" s="11">
        <v>1277.1500000000001</v>
      </c>
      <c r="H88" s="11">
        <v>1077.76</v>
      </c>
      <c r="I88" s="11">
        <v>1352.8</v>
      </c>
      <c r="J88" s="11">
        <v>25</v>
      </c>
      <c r="K88" s="10">
        <f t="shared" si="7"/>
        <v>3732.71</v>
      </c>
      <c r="L88" s="13">
        <f t="shared" si="8"/>
        <v>40767.29</v>
      </c>
    </row>
    <row r="89" spans="4:12" ht="27.6" customHeight="1">
      <c r="D89" s="11">
        <v>68000</v>
      </c>
      <c r="E89" s="42">
        <v>0</v>
      </c>
      <c r="F89" s="10">
        <f t="shared" si="6"/>
        <v>68000</v>
      </c>
      <c r="G89" s="11">
        <v>1951.6</v>
      </c>
      <c r="H89" s="11">
        <v>4992.12</v>
      </c>
      <c r="I89" s="11">
        <v>2067.1999999999998</v>
      </c>
      <c r="J89" s="11">
        <v>18143.72</v>
      </c>
      <c r="K89" s="10">
        <f t="shared" si="7"/>
        <v>27154.639999999999</v>
      </c>
      <c r="L89" s="13">
        <f t="shared" si="8"/>
        <v>40845.360000000001</v>
      </c>
    </row>
    <row r="90" spans="4:12" ht="27.6" customHeight="1">
      <c r="D90" s="11">
        <v>180000</v>
      </c>
      <c r="E90" s="42">
        <v>0</v>
      </c>
      <c r="F90" s="10">
        <f t="shared" si="6"/>
        <v>180000</v>
      </c>
      <c r="G90" s="11">
        <v>5166</v>
      </c>
      <c r="H90" s="11">
        <v>30923.37</v>
      </c>
      <c r="I90" s="11">
        <v>5472</v>
      </c>
      <c r="J90" s="11">
        <v>6200.5</v>
      </c>
      <c r="K90" s="10">
        <f t="shared" si="7"/>
        <v>47761.869999999995</v>
      </c>
      <c r="L90" s="13">
        <f t="shared" si="8"/>
        <v>132238.13</v>
      </c>
    </row>
    <row r="91" spans="4:12" ht="27.6" customHeight="1">
      <c r="D91" s="11">
        <v>90000</v>
      </c>
      <c r="E91" s="42">
        <v>0</v>
      </c>
      <c r="F91" s="10">
        <f t="shared" si="6"/>
        <v>90000</v>
      </c>
      <c r="G91" s="11">
        <v>2583</v>
      </c>
      <c r="H91" s="11">
        <v>9324.25</v>
      </c>
      <c r="I91" s="11">
        <v>2736</v>
      </c>
      <c r="J91" s="11">
        <v>1740.46</v>
      </c>
      <c r="K91" s="10">
        <f t="shared" si="7"/>
        <v>16383.71</v>
      </c>
      <c r="L91" s="13">
        <f t="shared" si="8"/>
        <v>73616.290000000008</v>
      </c>
    </row>
    <row r="92" spans="4:12" ht="27.6" customHeight="1">
      <c r="D92" s="11">
        <v>80000</v>
      </c>
      <c r="E92" s="42">
        <v>0</v>
      </c>
      <c r="F92" s="10">
        <f t="shared" si="6"/>
        <v>80000</v>
      </c>
      <c r="G92" s="11">
        <v>2296</v>
      </c>
      <c r="H92" s="11">
        <v>7400.87</v>
      </c>
      <c r="I92" s="11">
        <v>2432</v>
      </c>
      <c r="J92" s="11">
        <v>20806.28</v>
      </c>
      <c r="K92" s="10">
        <f t="shared" si="7"/>
        <v>32935.149999999994</v>
      </c>
      <c r="L92" s="13">
        <f t="shared" si="8"/>
        <v>47064.850000000006</v>
      </c>
    </row>
    <row r="93" spans="4:12" ht="27.6" customHeight="1">
      <c r="D93" s="11">
        <v>50000</v>
      </c>
      <c r="E93" s="42">
        <v>0</v>
      </c>
      <c r="F93" s="12">
        <f t="shared" si="6"/>
        <v>50000</v>
      </c>
      <c r="G93" s="11">
        <v>1435</v>
      </c>
      <c r="H93" s="11">
        <v>1854</v>
      </c>
      <c r="I93" s="11">
        <v>1520</v>
      </c>
      <c r="J93" s="11">
        <v>25</v>
      </c>
      <c r="K93" s="12">
        <f t="shared" si="7"/>
        <v>4834</v>
      </c>
      <c r="L93" s="13">
        <f t="shared" si="8"/>
        <v>45166</v>
      </c>
    </row>
    <row r="94" spans="4:12" ht="27.6" customHeight="1">
      <c r="D94" s="11">
        <v>29600</v>
      </c>
      <c r="E94" s="42">
        <v>0</v>
      </c>
      <c r="F94" s="16">
        <f t="shared" si="6"/>
        <v>29600</v>
      </c>
      <c r="G94" s="11">
        <v>849.52</v>
      </c>
      <c r="H94" s="11">
        <v>0</v>
      </c>
      <c r="I94" s="11">
        <v>899.84</v>
      </c>
      <c r="J94" s="11">
        <v>25</v>
      </c>
      <c r="K94" s="10">
        <f t="shared" si="7"/>
        <v>1774.3600000000001</v>
      </c>
      <c r="L94" s="13">
        <f t="shared" si="8"/>
        <v>27825.64</v>
      </c>
    </row>
    <row r="95" spans="4:12" ht="27.6" customHeight="1">
      <c r="D95" s="11">
        <v>175000</v>
      </c>
      <c r="E95" s="42">
        <v>0</v>
      </c>
      <c r="F95" s="16">
        <f t="shared" si="6"/>
        <v>175000</v>
      </c>
      <c r="G95" s="11">
        <v>5022.5</v>
      </c>
      <c r="H95" s="11">
        <v>29747.24</v>
      </c>
      <c r="I95" s="11">
        <v>5320</v>
      </c>
      <c r="J95" s="11">
        <v>25</v>
      </c>
      <c r="K95" s="10">
        <f t="shared" si="7"/>
        <v>40114.740000000005</v>
      </c>
      <c r="L95" s="13">
        <f t="shared" si="8"/>
        <v>134885.26</v>
      </c>
    </row>
    <row r="96" spans="4:12" ht="27.6" customHeight="1">
      <c r="D96" s="11">
        <v>10600</v>
      </c>
      <c r="E96" s="42">
        <v>0</v>
      </c>
      <c r="F96" s="16">
        <f t="shared" si="6"/>
        <v>10600</v>
      </c>
      <c r="G96" s="11">
        <v>304.21999999999997</v>
      </c>
      <c r="H96" s="11">
        <v>0</v>
      </c>
      <c r="I96" s="11">
        <v>322.24</v>
      </c>
      <c r="J96" s="11">
        <v>25</v>
      </c>
      <c r="K96" s="10">
        <f t="shared" si="7"/>
        <v>651.46</v>
      </c>
      <c r="L96" s="13">
        <f t="shared" si="8"/>
        <v>9948.5400000000009</v>
      </c>
    </row>
    <row r="97" spans="4:12" ht="27.6" customHeight="1">
      <c r="D97" s="11">
        <v>22000</v>
      </c>
      <c r="E97" s="42">
        <v>0</v>
      </c>
      <c r="F97" s="16">
        <f t="shared" si="6"/>
        <v>22000</v>
      </c>
      <c r="G97" s="11">
        <v>631.4</v>
      </c>
      <c r="H97" s="11">
        <v>0</v>
      </c>
      <c r="I97" s="11">
        <v>668.8</v>
      </c>
      <c r="J97" s="11">
        <v>7723.03</v>
      </c>
      <c r="K97" s="10">
        <f t="shared" si="7"/>
        <v>9023.23</v>
      </c>
      <c r="L97" s="13">
        <f t="shared" si="8"/>
        <v>12976.77</v>
      </c>
    </row>
    <row r="98" spans="4:12" ht="27.6" customHeight="1">
      <c r="D98" s="11">
        <v>40000</v>
      </c>
      <c r="E98" s="42">
        <v>0</v>
      </c>
      <c r="F98" s="16">
        <f t="shared" si="6"/>
        <v>40000</v>
      </c>
      <c r="G98" s="11">
        <v>1148</v>
      </c>
      <c r="H98" s="11">
        <v>422.65</v>
      </c>
      <c r="I98" s="11">
        <v>1216</v>
      </c>
      <c r="J98" s="11">
        <v>25</v>
      </c>
      <c r="K98" s="10">
        <f t="shared" si="7"/>
        <v>2811.65</v>
      </c>
      <c r="L98" s="13">
        <f t="shared" si="8"/>
        <v>37188.35</v>
      </c>
    </row>
    <row r="99" spans="4:12" ht="27.6" customHeight="1">
      <c r="D99" s="11">
        <v>120000</v>
      </c>
      <c r="E99" s="42">
        <v>0</v>
      </c>
      <c r="F99" s="16">
        <f t="shared" si="6"/>
        <v>120000</v>
      </c>
      <c r="G99" s="11">
        <v>3444</v>
      </c>
      <c r="H99" s="11">
        <v>16809.87</v>
      </c>
      <c r="I99" s="11">
        <v>3648</v>
      </c>
      <c r="J99" s="11">
        <v>25</v>
      </c>
      <c r="K99" s="10">
        <f t="shared" si="7"/>
        <v>23926.87</v>
      </c>
      <c r="L99" s="13">
        <f t="shared" si="8"/>
        <v>96073.13</v>
      </c>
    </row>
    <row r="100" spans="4:12" ht="27.6" customHeight="1">
      <c r="D100" s="11">
        <v>24675</v>
      </c>
      <c r="E100" s="42">
        <v>0</v>
      </c>
      <c r="F100" s="16">
        <f t="shared" si="6"/>
        <v>24675</v>
      </c>
      <c r="G100" s="11">
        <v>708.17250000000001</v>
      </c>
      <c r="H100" s="11">
        <v>0</v>
      </c>
      <c r="I100" s="11">
        <v>750.12</v>
      </c>
      <c r="J100" s="11">
        <v>4025</v>
      </c>
      <c r="K100" s="10">
        <f t="shared" si="7"/>
        <v>5483.2924999999996</v>
      </c>
      <c r="L100" s="13">
        <f t="shared" si="8"/>
        <v>19191.7075</v>
      </c>
    </row>
    <row r="101" spans="4:12" ht="27.6" customHeight="1">
      <c r="D101" s="11">
        <v>12000</v>
      </c>
      <c r="E101" s="42">
        <v>0</v>
      </c>
      <c r="F101" s="16">
        <f t="shared" si="6"/>
        <v>12000</v>
      </c>
      <c r="G101" s="11">
        <v>344.4</v>
      </c>
      <c r="H101" s="11">
        <v>0</v>
      </c>
      <c r="I101" s="11">
        <v>364.8</v>
      </c>
      <c r="J101" s="11">
        <v>25</v>
      </c>
      <c r="K101" s="10">
        <f t="shared" si="7"/>
        <v>734.2</v>
      </c>
      <c r="L101" s="13">
        <f t="shared" si="8"/>
        <v>11265.8</v>
      </c>
    </row>
    <row r="102" spans="4:12" ht="27.6" customHeight="1">
      <c r="D102" s="11">
        <v>60000</v>
      </c>
      <c r="E102" s="42">
        <v>0</v>
      </c>
      <c r="F102" s="16">
        <f t="shared" si="6"/>
        <v>60000</v>
      </c>
      <c r="G102" s="11">
        <v>1722</v>
      </c>
      <c r="H102" s="11">
        <v>3486.68</v>
      </c>
      <c r="I102" s="11">
        <v>1824</v>
      </c>
      <c r="J102" s="11">
        <v>3690.95</v>
      </c>
      <c r="K102" s="10">
        <f t="shared" si="7"/>
        <v>10723.630000000001</v>
      </c>
      <c r="L102" s="13">
        <f t="shared" si="8"/>
        <v>49276.369999999995</v>
      </c>
    </row>
    <row r="103" spans="4:12" ht="27.6" customHeight="1">
      <c r="D103" s="11">
        <v>12000</v>
      </c>
      <c r="E103" s="42">
        <v>0</v>
      </c>
      <c r="F103" s="16">
        <f t="shared" si="6"/>
        <v>12000</v>
      </c>
      <c r="G103" s="11">
        <v>344.4</v>
      </c>
      <c r="H103" s="11">
        <v>0</v>
      </c>
      <c r="I103" s="11">
        <v>364.8</v>
      </c>
      <c r="J103" s="11">
        <v>25</v>
      </c>
      <c r="K103" s="10">
        <f t="shared" si="7"/>
        <v>734.2</v>
      </c>
      <c r="L103" s="13">
        <f t="shared" si="8"/>
        <v>11265.8</v>
      </c>
    </row>
    <row r="104" spans="4:12" ht="27.6" customHeight="1">
      <c r="D104" s="11">
        <v>12000</v>
      </c>
      <c r="E104" s="42">
        <v>0</v>
      </c>
      <c r="F104" s="16">
        <f t="shared" si="6"/>
        <v>12000</v>
      </c>
      <c r="G104" s="11">
        <v>344.4</v>
      </c>
      <c r="H104" s="11">
        <v>0</v>
      </c>
      <c r="I104" s="11">
        <v>364.8</v>
      </c>
      <c r="J104" s="11">
        <v>25</v>
      </c>
      <c r="K104" s="10">
        <f t="shared" si="7"/>
        <v>734.2</v>
      </c>
      <c r="L104" s="13">
        <f t="shared" si="8"/>
        <v>11265.8</v>
      </c>
    </row>
    <row r="105" spans="4:12" ht="27.6" customHeight="1">
      <c r="D105" s="11">
        <v>60000</v>
      </c>
      <c r="E105" s="42">
        <v>0</v>
      </c>
      <c r="F105" s="16">
        <f t="shared" si="6"/>
        <v>60000</v>
      </c>
      <c r="G105" s="11">
        <v>1722</v>
      </c>
      <c r="H105" s="11">
        <v>3486.68</v>
      </c>
      <c r="I105" s="11">
        <v>1824</v>
      </c>
      <c r="J105" s="11">
        <v>25</v>
      </c>
      <c r="K105" s="10">
        <f t="shared" si="7"/>
        <v>7057.68</v>
      </c>
      <c r="L105" s="13">
        <f t="shared" si="8"/>
        <v>52942.32</v>
      </c>
    </row>
    <row r="106" spans="4:12" ht="27.6" customHeight="1">
      <c r="D106" s="11">
        <v>15400</v>
      </c>
      <c r="E106" s="42">
        <v>0</v>
      </c>
      <c r="F106" s="16">
        <f t="shared" si="6"/>
        <v>15400</v>
      </c>
      <c r="G106" s="11">
        <v>441.98</v>
      </c>
      <c r="H106" s="11">
        <v>0</v>
      </c>
      <c r="I106" s="11">
        <v>468.16</v>
      </c>
      <c r="J106" s="11">
        <v>25</v>
      </c>
      <c r="K106" s="10">
        <f t="shared" si="7"/>
        <v>935.1400000000001</v>
      </c>
      <c r="L106" s="13">
        <f t="shared" si="8"/>
        <v>14464.86</v>
      </c>
    </row>
    <row r="107" spans="4:12" ht="27.6" customHeight="1">
      <c r="D107" s="11">
        <v>12000</v>
      </c>
      <c r="E107" s="42">
        <v>0</v>
      </c>
      <c r="F107" s="16">
        <f t="shared" si="6"/>
        <v>12000</v>
      </c>
      <c r="G107" s="11">
        <v>344.4</v>
      </c>
      <c r="H107" s="11">
        <v>0</v>
      </c>
      <c r="I107" s="11">
        <v>364.8</v>
      </c>
      <c r="J107" s="11">
        <v>25</v>
      </c>
      <c r="K107" s="10">
        <f t="shared" si="7"/>
        <v>734.2</v>
      </c>
      <c r="L107" s="13">
        <f t="shared" si="8"/>
        <v>11265.8</v>
      </c>
    </row>
    <row r="108" spans="4:12" ht="27.6" customHeight="1">
      <c r="D108" s="11">
        <v>12000</v>
      </c>
      <c r="E108" s="42">
        <v>0</v>
      </c>
      <c r="F108" s="16">
        <f t="shared" si="6"/>
        <v>12000</v>
      </c>
      <c r="G108" s="11">
        <v>344.4</v>
      </c>
      <c r="H108" s="11">
        <v>0</v>
      </c>
      <c r="I108" s="11">
        <v>364.8</v>
      </c>
      <c r="J108" s="11">
        <v>25</v>
      </c>
      <c r="K108" s="10">
        <f t="shared" si="7"/>
        <v>734.2</v>
      </c>
      <c r="L108" s="13">
        <f t="shared" si="8"/>
        <v>11265.8</v>
      </c>
    </row>
    <row r="109" spans="4:12" ht="27.6" customHeight="1">
      <c r="D109" s="11">
        <v>90000</v>
      </c>
      <c r="E109" s="42">
        <v>0</v>
      </c>
      <c r="F109" s="16">
        <f t="shared" si="6"/>
        <v>90000</v>
      </c>
      <c r="G109" s="11">
        <v>2583</v>
      </c>
      <c r="H109" s="11">
        <v>9753.1200000000008</v>
      </c>
      <c r="I109" s="11">
        <v>2736</v>
      </c>
      <c r="J109" s="11">
        <v>3125</v>
      </c>
      <c r="K109" s="10">
        <f t="shared" si="7"/>
        <v>18197.120000000003</v>
      </c>
      <c r="L109" s="13">
        <f t="shared" si="8"/>
        <v>71802.880000000005</v>
      </c>
    </row>
    <row r="110" spans="4:12" ht="27.6" customHeight="1">
      <c r="D110" s="11">
        <v>24675</v>
      </c>
      <c r="E110" s="42">
        <v>0</v>
      </c>
      <c r="F110" s="16">
        <f t="shared" si="6"/>
        <v>24675</v>
      </c>
      <c r="G110" s="11">
        <v>708.17250000000001</v>
      </c>
      <c r="H110" s="11">
        <v>0</v>
      </c>
      <c r="I110" s="11">
        <v>750.12</v>
      </c>
      <c r="J110" s="11">
        <v>25</v>
      </c>
      <c r="K110" s="10">
        <f t="shared" si="7"/>
        <v>1483.2925</v>
      </c>
      <c r="L110" s="13">
        <f t="shared" si="8"/>
        <v>23191.7075</v>
      </c>
    </row>
    <row r="111" spans="4:12" ht="27.6" customHeight="1">
      <c r="D111" s="11">
        <v>10600</v>
      </c>
      <c r="E111" s="42">
        <v>0</v>
      </c>
      <c r="F111" s="16">
        <f t="shared" si="6"/>
        <v>10600</v>
      </c>
      <c r="G111" s="11">
        <v>304.21999999999997</v>
      </c>
      <c r="H111" s="11">
        <v>0</v>
      </c>
      <c r="I111" s="11">
        <v>322.24</v>
      </c>
      <c r="J111" s="11">
        <v>25</v>
      </c>
      <c r="K111" s="10">
        <f t="shared" si="7"/>
        <v>651.46</v>
      </c>
      <c r="L111" s="13">
        <f t="shared" si="8"/>
        <v>9948.5400000000009</v>
      </c>
    </row>
    <row r="112" spans="4:12" ht="27.6" customHeight="1">
      <c r="D112" s="11">
        <v>12000</v>
      </c>
      <c r="E112" s="42">
        <v>0</v>
      </c>
      <c r="F112" s="16">
        <f t="shared" si="6"/>
        <v>12000</v>
      </c>
      <c r="G112" s="11">
        <v>344.4</v>
      </c>
      <c r="H112" s="11">
        <v>0</v>
      </c>
      <c r="I112" s="11">
        <v>364.8</v>
      </c>
      <c r="J112" s="11">
        <v>25</v>
      </c>
      <c r="K112" s="10">
        <f t="shared" si="7"/>
        <v>734.2</v>
      </c>
      <c r="L112" s="13">
        <f t="shared" si="8"/>
        <v>11265.8</v>
      </c>
    </row>
    <row r="113" spans="4:12" ht="27.6" customHeight="1">
      <c r="D113" s="17">
        <v>40000</v>
      </c>
      <c r="E113" s="42">
        <v>0</v>
      </c>
      <c r="F113" s="16">
        <f t="shared" si="6"/>
        <v>40000</v>
      </c>
      <c r="G113" s="11">
        <v>1148</v>
      </c>
      <c r="H113" s="11">
        <v>0</v>
      </c>
      <c r="I113" s="11">
        <v>1216</v>
      </c>
      <c r="J113" s="11">
        <v>13486.41</v>
      </c>
      <c r="K113" s="12">
        <f t="shared" si="7"/>
        <v>15850.41</v>
      </c>
      <c r="L113" s="13">
        <f t="shared" si="8"/>
        <v>24149.59</v>
      </c>
    </row>
    <row r="114" spans="4:12" ht="27.6" customHeight="1">
      <c r="D114" s="17">
        <v>22000</v>
      </c>
      <c r="E114" s="42">
        <v>0</v>
      </c>
      <c r="F114" s="16">
        <f t="shared" si="6"/>
        <v>22000</v>
      </c>
      <c r="G114" s="11">
        <v>631.4</v>
      </c>
      <c r="H114" s="11">
        <v>0</v>
      </c>
      <c r="I114" s="11">
        <v>668.8</v>
      </c>
      <c r="J114" s="11">
        <v>25</v>
      </c>
      <c r="K114" s="10">
        <f t="shared" si="7"/>
        <v>1325.1999999999998</v>
      </c>
      <c r="L114" s="13">
        <f t="shared" si="8"/>
        <v>20674.8</v>
      </c>
    </row>
    <row r="115" spans="4:12" ht="27.6" customHeight="1">
      <c r="D115" s="11">
        <v>29600</v>
      </c>
      <c r="E115" s="42">
        <v>0</v>
      </c>
      <c r="F115" s="16">
        <f t="shared" si="6"/>
        <v>29600</v>
      </c>
      <c r="G115" s="11">
        <v>849.52</v>
      </c>
      <c r="H115" s="11">
        <v>0</v>
      </c>
      <c r="I115" s="11">
        <v>899.84</v>
      </c>
      <c r="J115" s="11">
        <v>25</v>
      </c>
      <c r="K115" s="10">
        <f t="shared" si="7"/>
        <v>1774.3600000000001</v>
      </c>
      <c r="L115" s="13">
        <f t="shared" si="8"/>
        <v>27825.64</v>
      </c>
    </row>
    <row r="116" spans="4:12" ht="27.6" customHeight="1">
      <c r="D116" s="11">
        <v>12000</v>
      </c>
      <c r="E116" s="42">
        <v>0</v>
      </c>
      <c r="F116" s="16">
        <f t="shared" si="6"/>
        <v>12000</v>
      </c>
      <c r="G116" s="11">
        <v>344.4</v>
      </c>
      <c r="H116" s="11">
        <v>0</v>
      </c>
      <c r="I116" s="11">
        <v>364.8</v>
      </c>
      <c r="J116" s="11">
        <v>25</v>
      </c>
      <c r="K116" s="10">
        <f t="shared" si="7"/>
        <v>734.2</v>
      </c>
      <c r="L116" s="13">
        <f t="shared" si="8"/>
        <v>11265.8</v>
      </c>
    </row>
    <row r="117" spans="4:12" ht="27.6" customHeight="1">
      <c r="D117" s="11">
        <v>12000</v>
      </c>
      <c r="E117" s="42">
        <v>0</v>
      </c>
      <c r="F117" s="16">
        <f t="shared" si="6"/>
        <v>12000</v>
      </c>
      <c r="G117" s="11">
        <v>344.4</v>
      </c>
      <c r="H117" s="11">
        <v>0</v>
      </c>
      <c r="I117" s="11">
        <v>364.8</v>
      </c>
      <c r="J117" s="11">
        <v>25</v>
      </c>
      <c r="K117" s="10">
        <f t="shared" si="7"/>
        <v>734.2</v>
      </c>
      <c r="L117" s="13">
        <f t="shared" si="8"/>
        <v>11265.8</v>
      </c>
    </row>
    <row r="118" spans="4:12" ht="27.6" customHeight="1">
      <c r="D118" s="11">
        <v>10600</v>
      </c>
      <c r="E118" s="42">
        <v>0</v>
      </c>
      <c r="F118" s="16">
        <f t="shared" si="6"/>
        <v>10600</v>
      </c>
      <c r="G118" s="11">
        <v>304.21999999999997</v>
      </c>
      <c r="H118" s="11">
        <v>0</v>
      </c>
      <c r="I118" s="11">
        <v>322.24</v>
      </c>
      <c r="J118" s="11">
        <v>25</v>
      </c>
      <c r="K118" s="10">
        <f t="shared" si="7"/>
        <v>651.46</v>
      </c>
      <c r="L118" s="13">
        <f t="shared" si="8"/>
        <v>9948.5400000000009</v>
      </c>
    </row>
    <row r="119" spans="4:12" ht="27.6" customHeight="1">
      <c r="D119" s="11">
        <v>60000</v>
      </c>
      <c r="E119" s="42">
        <v>0</v>
      </c>
      <c r="F119" s="16">
        <f t="shared" si="6"/>
        <v>60000</v>
      </c>
      <c r="G119" s="11">
        <v>1722</v>
      </c>
      <c r="H119" s="11">
        <v>3486.68</v>
      </c>
      <c r="I119" s="11">
        <v>1824</v>
      </c>
      <c r="J119" s="11">
        <v>25</v>
      </c>
      <c r="K119" s="10">
        <f t="shared" si="7"/>
        <v>7057.68</v>
      </c>
      <c r="L119" s="13">
        <f t="shared" si="8"/>
        <v>52942.32</v>
      </c>
    </row>
    <row r="120" spans="4:12" ht="27.6" customHeight="1">
      <c r="D120" s="11">
        <v>25000</v>
      </c>
      <c r="E120" s="42">
        <v>0</v>
      </c>
      <c r="F120" s="16">
        <f t="shared" si="6"/>
        <v>25000</v>
      </c>
      <c r="G120" s="11">
        <v>717.5</v>
      </c>
      <c r="H120" s="11">
        <v>0</v>
      </c>
      <c r="I120" s="11">
        <v>760</v>
      </c>
      <c r="J120" s="11">
        <v>25</v>
      </c>
      <c r="K120" s="10">
        <f t="shared" si="7"/>
        <v>1502.5</v>
      </c>
      <c r="L120" s="13">
        <f t="shared" si="8"/>
        <v>23497.5</v>
      </c>
    </row>
    <row r="121" spans="4:12" ht="27.6" customHeight="1">
      <c r="D121" s="11">
        <v>90000</v>
      </c>
      <c r="E121" s="42">
        <v>0</v>
      </c>
      <c r="F121" s="16">
        <f t="shared" si="6"/>
        <v>90000</v>
      </c>
      <c r="G121" s="11">
        <v>2583</v>
      </c>
      <c r="H121" s="11">
        <v>9753.1200000000008</v>
      </c>
      <c r="I121" s="11">
        <v>2736</v>
      </c>
      <c r="J121" s="11">
        <v>5199.59</v>
      </c>
      <c r="K121" s="10">
        <f t="shared" si="7"/>
        <v>20271.71</v>
      </c>
      <c r="L121" s="13">
        <f t="shared" si="8"/>
        <v>69728.290000000008</v>
      </c>
    </row>
    <row r="122" spans="4:12" ht="27.6" customHeight="1">
      <c r="D122" s="11">
        <v>50000</v>
      </c>
      <c r="E122" s="42">
        <v>0</v>
      </c>
      <c r="F122" s="16">
        <f t="shared" si="6"/>
        <v>50000</v>
      </c>
      <c r="G122" s="11">
        <v>1435</v>
      </c>
      <c r="H122" s="11">
        <v>1854</v>
      </c>
      <c r="I122" s="11">
        <v>1520</v>
      </c>
      <c r="J122" s="11">
        <v>25</v>
      </c>
      <c r="K122" s="10">
        <f t="shared" si="7"/>
        <v>4834</v>
      </c>
      <c r="L122" s="13">
        <f t="shared" si="8"/>
        <v>45166</v>
      </c>
    </row>
    <row r="123" spans="4:12" ht="27.6" customHeight="1">
      <c r="D123" s="11">
        <v>22000</v>
      </c>
      <c r="E123" s="42">
        <v>0</v>
      </c>
      <c r="F123" s="16">
        <f t="shared" si="6"/>
        <v>22000</v>
      </c>
      <c r="G123" s="11">
        <v>631.4</v>
      </c>
      <c r="H123" s="11">
        <v>0</v>
      </c>
      <c r="I123" s="11">
        <v>668.8</v>
      </c>
      <c r="J123" s="11">
        <v>9018.75</v>
      </c>
      <c r="K123" s="10">
        <f t="shared" si="7"/>
        <v>10318.950000000001</v>
      </c>
      <c r="L123" s="13">
        <f t="shared" si="8"/>
        <v>11681.05</v>
      </c>
    </row>
    <row r="124" spans="4:12" ht="27.6" customHeight="1">
      <c r="D124" s="11">
        <v>65000</v>
      </c>
      <c r="E124" s="42">
        <v>0</v>
      </c>
      <c r="F124" s="16">
        <f t="shared" si="6"/>
        <v>65000</v>
      </c>
      <c r="G124" s="11">
        <v>1865.5</v>
      </c>
      <c r="H124" s="11">
        <v>4427.58</v>
      </c>
      <c r="I124" s="11">
        <v>1976</v>
      </c>
      <c r="J124" s="11">
        <v>2125</v>
      </c>
      <c r="K124" s="10">
        <f t="shared" si="7"/>
        <v>10394.08</v>
      </c>
      <c r="L124" s="13">
        <f t="shared" si="8"/>
        <v>54605.919999999998</v>
      </c>
    </row>
    <row r="125" spans="4:12" ht="27.6" customHeight="1">
      <c r="D125" s="11">
        <v>70000</v>
      </c>
      <c r="E125" s="42">
        <v>0</v>
      </c>
      <c r="F125" s="16">
        <f t="shared" si="6"/>
        <v>70000</v>
      </c>
      <c r="G125" s="11">
        <v>2009</v>
      </c>
      <c r="H125" s="11">
        <v>5368.48</v>
      </c>
      <c r="I125" s="11">
        <v>2128</v>
      </c>
      <c r="J125" s="11">
        <v>5072.6000000000004</v>
      </c>
      <c r="K125" s="10">
        <f t="shared" si="7"/>
        <v>14578.08</v>
      </c>
      <c r="L125" s="13">
        <f t="shared" si="8"/>
        <v>55421.919999999998</v>
      </c>
    </row>
    <row r="126" spans="4:12" ht="27.6" customHeight="1">
      <c r="D126" s="45">
        <v>25000</v>
      </c>
      <c r="E126" s="42">
        <v>0</v>
      </c>
      <c r="F126" s="16">
        <f t="shared" si="6"/>
        <v>25000</v>
      </c>
      <c r="G126" s="11">
        <v>717.5</v>
      </c>
      <c r="H126" s="11">
        <v>0</v>
      </c>
      <c r="I126" s="11">
        <v>760</v>
      </c>
      <c r="J126" s="11">
        <v>25</v>
      </c>
      <c r="K126" s="10">
        <f t="shared" si="7"/>
        <v>1502.5</v>
      </c>
      <c r="L126" s="13">
        <f t="shared" si="8"/>
        <v>23497.5</v>
      </c>
    </row>
    <row r="127" spans="4:12" ht="27.6" customHeight="1">
      <c r="D127" s="11">
        <v>12000</v>
      </c>
      <c r="E127" s="42">
        <v>0</v>
      </c>
      <c r="F127" s="16">
        <f t="shared" si="6"/>
        <v>12000</v>
      </c>
      <c r="G127" s="11">
        <v>344.4</v>
      </c>
      <c r="H127" s="11">
        <v>0</v>
      </c>
      <c r="I127" s="11">
        <v>364.8</v>
      </c>
      <c r="J127" s="11">
        <v>25</v>
      </c>
      <c r="K127" s="10">
        <f t="shared" si="7"/>
        <v>734.2</v>
      </c>
      <c r="L127" s="13">
        <f t="shared" si="8"/>
        <v>11265.8</v>
      </c>
    </row>
    <row r="128" spans="4:12" ht="27.6" customHeight="1">
      <c r="D128" s="11">
        <v>12000</v>
      </c>
      <c r="E128" s="42">
        <v>0</v>
      </c>
      <c r="F128" s="16">
        <f t="shared" si="6"/>
        <v>12000</v>
      </c>
      <c r="G128" s="11">
        <v>344.4</v>
      </c>
      <c r="H128" s="11">
        <v>0</v>
      </c>
      <c r="I128" s="11">
        <v>364.8</v>
      </c>
      <c r="J128" s="11">
        <v>25</v>
      </c>
      <c r="K128" s="10">
        <f t="shared" si="7"/>
        <v>734.2</v>
      </c>
      <c r="L128" s="13">
        <f t="shared" si="8"/>
        <v>11265.8</v>
      </c>
    </row>
    <row r="129" spans="4:12" ht="27.6" customHeight="1">
      <c r="D129" s="11">
        <v>60000</v>
      </c>
      <c r="E129" s="42">
        <v>0</v>
      </c>
      <c r="F129" s="16">
        <f t="shared" si="6"/>
        <v>60000</v>
      </c>
      <c r="G129" s="11">
        <v>1722</v>
      </c>
      <c r="H129" s="11">
        <v>3486.68</v>
      </c>
      <c r="I129" s="11">
        <v>1824</v>
      </c>
      <c r="J129" s="11">
        <v>1325</v>
      </c>
      <c r="K129" s="10">
        <f t="shared" si="7"/>
        <v>8357.68</v>
      </c>
      <c r="L129" s="13">
        <f>F129-K129</f>
        <v>51642.32</v>
      </c>
    </row>
    <row r="1048523" spans="11:11" ht="27.6" customHeight="1">
      <c r="K1048523" s="46">
        <f>SUM(K19)</f>
        <v>0</v>
      </c>
    </row>
  </sheetData>
  <sortState xmlns:xlrd2="http://schemas.microsoft.com/office/spreadsheetml/2017/richdata2" ref="C6:P18">
    <sortCondition ref="C6:C18"/>
  </sortState>
  <mergeCells count="8">
    <mergeCell ref="D2:P2"/>
    <mergeCell ref="D3:P3"/>
    <mergeCell ref="D4:P4"/>
    <mergeCell ref="J23:L23"/>
    <mergeCell ref="J25:L25"/>
    <mergeCell ref="F23:G23"/>
    <mergeCell ref="F25:G25"/>
    <mergeCell ref="B19:G19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2026-03-09T19:04:07Z</cp:lastPrinted>
  <dcterms:created xsi:type="dcterms:W3CDTF">2024-03-06T13:27:55Z</dcterms:created>
  <dcterms:modified xsi:type="dcterms:W3CDTF">2026-03-09T19:04:55Z</dcterms:modified>
</cp:coreProperties>
</file>