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barquita1-my.sharepoint.com/personal/dquinones_urbe_gob_do/Documents/Escritorio/"/>
    </mc:Choice>
  </mc:AlternateContent>
  <xr:revisionPtr revIDLastSave="0" documentId="8_{87082E8D-E2F7-47C6-AC72-BE6F880C6518}" xr6:coauthVersionLast="47" xr6:coauthVersionMax="47" xr10:uidLastSave="{00000000-0000-0000-0000-000000000000}"/>
  <bookViews>
    <workbookView xWindow="-108" yWindow="-108" windowWidth="23256" windowHeight="12456" xr2:uid="{D11D02A0-10E9-428C-919B-1C29F9955DD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90" i="1" l="1"/>
  <c r="I89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H65" i="1"/>
  <c r="G65" i="1"/>
  <c r="F65" i="1"/>
  <c r="E65" i="1"/>
  <c r="I65" i="1" s="1"/>
  <c r="D65" i="1"/>
  <c r="C65" i="1"/>
  <c r="I64" i="1"/>
  <c r="I63" i="1"/>
  <c r="I62" i="1"/>
  <c r="I61" i="1"/>
  <c r="I60" i="1"/>
  <c r="I59" i="1"/>
  <c r="I58" i="1"/>
  <c r="I57" i="1"/>
  <c r="I56" i="1"/>
  <c r="H55" i="1"/>
  <c r="G55" i="1"/>
  <c r="F55" i="1"/>
  <c r="E55" i="1"/>
  <c r="I55" i="1" s="1"/>
  <c r="D55" i="1"/>
  <c r="C55" i="1"/>
  <c r="I54" i="1"/>
  <c r="I53" i="1"/>
  <c r="I52" i="1"/>
  <c r="I51" i="1"/>
  <c r="I50" i="1"/>
  <c r="I49" i="1"/>
  <c r="I48" i="1"/>
  <c r="I47" i="1"/>
  <c r="D47" i="1"/>
  <c r="I46" i="1"/>
  <c r="I45" i="1"/>
  <c r="I44" i="1"/>
  <c r="I43" i="1"/>
  <c r="I42" i="1"/>
  <c r="I41" i="1"/>
  <c r="I40" i="1"/>
  <c r="I39" i="1"/>
  <c r="D39" i="1"/>
  <c r="I38" i="1"/>
  <c r="I37" i="1"/>
  <c r="I36" i="1"/>
  <c r="I35" i="1"/>
  <c r="I34" i="1"/>
  <c r="I33" i="1"/>
  <c r="I32" i="1"/>
  <c r="I31" i="1"/>
  <c r="I30" i="1"/>
  <c r="H29" i="1"/>
  <c r="G29" i="1"/>
  <c r="G90" i="1" s="1"/>
  <c r="F29" i="1"/>
  <c r="E29" i="1"/>
  <c r="I29" i="1" s="1"/>
  <c r="D29" i="1"/>
  <c r="C29" i="1"/>
  <c r="I28" i="1"/>
  <c r="H27" i="1"/>
  <c r="I27" i="1" s="1"/>
  <c r="G27" i="1"/>
  <c r="F27" i="1"/>
  <c r="E27" i="1"/>
  <c r="I26" i="1"/>
  <c r="I25" i="1"/>
  <c r="I24" i="1"/>
  <c r="I23" i="1"/>
  <c r="I22" i="1"/>
  <c r="I21" i="1"/>
  <c r="I20" i="1"/>
  <c r="G19" i="1"/>
  <c r="F19" i="1"/>
  <c r="E19" i="1"/>
  <c r="D19" i="1"/>
  <c r="D77" i="1" s="1"/>
  <c r="D90" i="1" s="1"/>
  <c r="C19" i="1"/>
  <c r="I18" i="1"/>
  <c r="I17" i="1"/>
  <c r="I16" i="1"/>
  <c r="I15" i="1"/>
  <c r="I14" i="1"/>
  <c r="H13" i="1"/>
  <c r="G13" i="1"/>
  <c r="F13" i="1"/>
  <c r="E13" i="1"/>
  <c r="E90" i="1" s="1"/>
  <c r="D13" i="1"/>
  <c r="C13" i="1"/>
  <c r="C90" i="1" s="1"/>
  <c r="H19" i="1" l="1"/>
  <c r="H90" i="1" s="1"/>
  <c r="I90" i="1" s="1"/>
  <c r="I13" i="1"/>
  <c r="I19" i="1" l="1"/>
</calcChain>
</file>

<file path=xl/sharedStrings.xml><?xml version="1.0" encoding="utf-8"?>
<sst xmlns="http://schemas.openxmlformats.org/spreadsheetml/2006/main" count="102" uniqueCount="99">
  <si>
    <t xml:space="preserve">Ministerio de la Presidencia </t>
  </si>
  <si>
    <t>Unidad Ejecutora para la Readecuación de Barrios y Entornos (URBE)</t>
  </si>
  <si>
    <t>Año 2026</t>
  </si>
  <si>
    <t>REPORTE DE EJECUCIÓN PRESUPUESTARIA – PRESUPUESTO DEVENGADO</t>
  </si>
  <si>
    <t>En RD$</t>
  </si>
  <si>
    <t xml:space="preserve">   </t>
  </si>
  <si>
    <t>Detalle</t>
  </si>
  <si>
    <t>Presupuesto Aprobado</t>
  </si>
  <si>
    <t>Presupuesto Modificado</t>
  </si>
  <si>
    <t>ENERO</t>
  </si>
  <si>
    <t>FEBRERO</t>
  </si>
  <si>
    <t>MARZO</t>
  </si>
  <si>
    <t>ABRIL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</si>
  <si>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</si>
  <si>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</si>
  <si>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</si>
  <si>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</si>
  <si>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</si>
  <si>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</si>
  <si>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</si>
  <si>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</si>
  <si>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</si>
  <si>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</si>
  <si>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</si>
  <si>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</si>
  <si>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</si>
  <si>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</si>
  <si>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</si>
  <si>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</si>
  <si>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</si>
  <si>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</si>
  <si>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</si>
  <si>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</si>
  <si>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</si>
  <si>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</si>
  <si>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</si>
  <si>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</si>
  <si>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</si>
  <si>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</si>
  <si>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</si>
  <si>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</si>
  <si>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</si>
  <si>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</si>
  <si>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</si>
  <si>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</si>
  <si>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</si>
  <si>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</si>
  <si>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</si>
  <si>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</si>
  <si>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</si>
  <si>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</si>
  <si>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</si>
  <si>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</si>
  <si>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</si>
  <si>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</si>
  <si>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</si>
  <si>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</si>
  <si>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</si>
  <si>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</si>
  <si>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</si>
  <si>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</si>
  <si>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</si>
  <si>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</si>
  <si>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</si>
  <si>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</si>
  <si>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</si>
  <si>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</si>
  <si>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</si>
  <si>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</si>
  <si>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</si>
  <si>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</si>
  <si>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</si>
  <si>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</si>
  <si>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</si>
  <si>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</si>
  <si>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</si>
  <si>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</si>
  <si>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</si>
  <si>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</si>
  <si>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</si>
  <si>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</si>
  <si>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</si>
  <si>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</si>
  <si>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</si>
  <si>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</si>
  <si>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</si>
  <si>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</si>
  <si>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</si>
  <si>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</si>
  <si>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</si>
  <si>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</si>
  <si>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</si>
  <si>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</si>
  <si>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</si>
  <si>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Preparado por:                                                                                                                   Revisado por:</t>
  </si>
  <si>
    <t xml:space="preserve">               ________________________                                                                                         ________________________</t>
  </si>
  <si>
    <t xml:space="preserve">           Contador                                                                                                        Contador     </t>
  </si>
  <si>
    <t xml:space="preserve">  Autorizado por:</t>
  </si>
  <si>
    <t>Dir.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</si>
</sst>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4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9"/>
      <color theme="1"/>
      <name val="Aptos Narrow"/>
      <family val="2"/>
      <scheme val="minor"/>
    </font>
    <font>
      <b/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3" fontId="0" fillId="0" borderId="0" xfId="1" applyFont="1"/>
    <xf numFmtId="0" fontId="0" fillId="0" borderId="1" xfId="0" applyBorder="1"/>
    <xf numFmtId="4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4" fontId="7" fillId="2" borderId="0" xfId="0" applyNumberFormat="1" applyFont="1" applyFill="1" applyAlignment="1">
      <alignment horizontal="center" vertical="center" wrapText="1"/>
    </xf>
    <xf numFmtId="4" fontId="8" fillId="2" borderId="0" xfId="0" applyNumberFormat="1" applyFont="1" applyFill="1" applyAlignment="1">
      <alignment horizontal="right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4" fontId="2" fillId="0" borderId="7" xfId="1" applyNumberFormat="1" applyFont="1" applyBorder="1" applyAlignment="1">
      <alignment horizontal="left" vertical="center" wrapText="1"/>
    </xf>
    <xf numFmtId="0" fontId="0" fillId="0" borderId="8" xfId="0" applyBorder="1"/>
    <xf numFmtId="4" fontId="2" fillId="3" borderId="7" xfId="1" applyNumberFormat="1" applyFont="1" applyFill="1" applyBorder="1" applyAlignment="1">
      <alignment vertical="center" wrapText="1"/>
    </xf>
    <xf numFmtId="4" fontId="5" fillId="3" borderId="8" xfId="0" applyNumberFormat="1" applyFont="1" applyFill="1" applyBorder="1"/>
    <xf numFmtId="0" fontId="0" fillId="0" borderId="6" xfId="0" applyBorder="1" applyAlignment="1">
      <alignment horizontal="left" vertical="center" wrapText="1" indent="2"/>
    </xf>
    <xf numFmtId="43" fontId="0" fillId="0" borderId="7" xfId="1" applyFont="1" applyBorder="1" applyAlignment="1">
      <alignment vertical="center" wrapText="1"/>
    </xf>
    <xf numFmtId="43" fontId="3" fillId="0" borderId="7" xfId="1" applyFont="1" applyBorder="1" applyAlignment="1">
      <alignment horizontal="right" vertical="center"/>
    </xf>
    <xf numFmtId="4" fontId="0" fillId="0" borderId="8" xfId="0" applyNumberFormat="1" applyBorder="1"/>
    <xf numFmtId="43" fontId="0" fillId="0" borderId="8" xfId="1" applyFont="1" applyBorder="1"/>
    <xf numFmtId="4" fontId="2" fillId="3" borderId="7" xfId="0" applyNumberFormat="1" applyFont="1" applyFill="1" applyBorder="1" applyAlignment="1">
      <alignment vertical="center" wrapText="1"/>
    </xf>
    <xf numFmtId="4" fontId="0" fillId="0" borderId="7" xfId="0" applyNumberFormat="1" applyBorder="1" applyAlignment="1">
      <alignment vertical="center" wrapText="1"/>
    </xf>
    <xf numFmtId="0" fontId="2" fillId="4" borderId="6" xfId="0" applyFont="1" applyFill="1" applyBorder="1" applyAlignment="1">
      <alignment horizontal="left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0" fontId="0" fillId="0" borderId="6" xfId="0" applyBorder="1"/>
    <xf numFmtId="4" fontId="0" fillId="0" borderId="7" xfId="0" applyNumberFormat="1" applyBorder="1"/>
    <xf numFmtId="0" fontId="7" fillId="2" borderId="6" xfId="0" applyFont="1" applyFill="1" applyBorder="1" applyAlignment="1">
      <alignment horizontal="left" vertical="center" wrapText="1"/>
    </xf>
    <xf numFmtId="43" fontId="0" fillId="0" borderId="0" xfId="1" applyFont="1" applyBorder="1"/>
    <xf numFmtId="43" fontId="0" fillId="0" borderId="5" xfId="1" applyFont="1" applyBorder="1"/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/>
    <xf numFmtId="43" fontId="11" fillId="0" borderId="0" xfId="1" applyFont="1" applyBorder="1" applyAlignment="1">
      <alignment horizontal="center"/>
    </xf>
    <xf numFmtId="0" fontId="12" fillId="0" borderId="4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9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11" fillId="0" borderId="10" xfId="0" applyFont="1" applyBorder="1"/>
    <xf numFmtId="0" fontId="11" fillId="0" borderId="10" xfId="0" applyFont="1" applyBorder="1" applyAlignment="1">
      <alignment horizontal="center"/>
    </xf>
    <xf numFmtId="0" fontId="0" fillId="0" borderId="11" xfId="0" applyBorder="1"/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3" fontId="0" fillId="0" borderId="15" xfId="1" applyFont="1" applyBorder="1"/>
    <xf numFmtId="0" fontId="0" fillId="0" borderId="16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1</xdr:row>
      <xdr:rowOff>45720</xdr:rowOff>
    </xdr:from>
    <xdr:to>
      <xdr:col>1</xdr:col>
      <xdr:colOff>3223260</xdr:colOff>
      <xdr:row>4</xdr:row>
      <xdr:rowOff>7620</xdr:rowOff>
    </xdr:to>
    <xdr:pic>
      <xdr:nvPicPr>
        <xdr:cNvPr id="2" name="Imagen 1" descr="Texto&#10;&#10;El contenido generado por IA puede ser incorrecto.">
          <a:extLst>
            <a:ext uri="{FF2B5EF4-FFF2-40B4-BE49-F238E27FC236}">
              <a16:creationId xmlns:a16="http://schemas.microsoft.com/office/drawing/2014/main" id="{A081D912-B0D9-4365-989F-7D36B8A54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236220"/>
          <a:ext cx="313182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56A7-B41D-4ACD-9AE5-7E086F6D0EF8}">
  <dimension ref="B1:V107"/>
  <sheetViews>
    <sheetView tabSelected="1" topLeftCell="A33" workbookViewId="0">
      <selection activeCell="L26" sqref="L26:L30"/>
    </sheetView>
  </sheetViews>
  <sheetFormatPr baseColWidth="10" defaultColWidth="9.109375" defaultRowHeight="14.4" x14ac:dyDescent="0.3"/>
  <cols>
    <col min="1" max="1" width="3" customWidth="1"/>
    <col min="2" max="2" width="71.6640625" customWidth="1"/>
    <col min="3" max="3" width="16.44140625" style="1" hidden="1" customWidth="1"/>
    <col min="4" max="4" width="10.77734375" style="1" hidden="1" customWidth="1"/>
    <col min="5" max="6" width="14.77734375" bestFit="1" customWidth="1"/>
    <col min="7" max="8" width="15" bestFit="1" customWidth="1"/>
    <col min="9" max="9" width="14.77734375" bestFit="1" customWidth="1"/>
    <col min="11" max="11" width="13.77734375" style="2" bestFit="1" customWidth="1"/>
    <col min="12" max="12" width="10.21875" style="2" bestFit="1" customWidth="1"/>
    <col min="13" max="22" width="9.109375" style="2"/>
    <col min="257" max="257" width="3" customWidth="1"/>
    <col min="258" max="258" width="71.6640625" customWidth="1"/>
    <col min="259" max="260" width="0" hidden="1" customWidth="1"/>
    <col min="261" max="262" width="14.77734375" bestFit="1" customWidth="1"/>
    <col min="263" max="264" width="15" bestFit="1" customWidth="1"/>
    <col min="265" max="265" width="14.77734375" bestFit="1" customWidth="1"/>
    <col min="267" max="267" width="13.77734375" bestFit="1" customWidth="1"/>
    <col min="268" max="268" width="10.21875" bestFit="1" customWidth="1"/>
    <col min="513" max="513" width="3" customWidth="1"/>
    <col min="514" max="514" width="71.6640625" customWidth="1"/>
    <col min="515" max="516" width="0" hidden="1" customWidth="1"/>
    <col min="517" max="518" width="14.77734375" bestFit="1" customWidth="1"/>
    <col min="519" max="520" width="15" bestFit="1" customWidth="1"/>
    <col min="521" max="521" width="14.77734375" bestFit="1" customWidth="1"/>
    <col min="523" max="523" width="13.77734375" bestFit="1" customWidth="1"/>
    <col min="524" max="524" width="10.21875" bestFit="1" customWidth="1"/>
    <col min="769" max="769" width="3" customWidth="1"/>
    <col min="770" max="770" width="71.6640625" customWidth="1"/>
    <col min="771" max="772" width="0" hidden="1" customWidth="1"/>
    <col min="773" max="774" width="14.77734375" bestFit="1" customWidth="1"/>
    <col min="775" max="776" width="15" bestFit="1" customWidth="1"/>
    <col min="777" max="777" width="14.77734375" bestFit="1" customWidth="1"/>
    <col min="779" max="779" width="13.77734375" bestFit="1" customWidth="1"/>
    <col min="780" max="780" width="10.21875" bestFit="1" customWidth="1"/>
    <col min="1025" max="1025" width="3" customWidth="1"/>
    <col min="1026" max="1026" width="71.6640625" customWidth="1"/>
    <col min="1027" max="1028" width="0" hidden="1" customWidth="1"/>
    <col min="1029" max="1030" width="14.77734375" bestFit="1" customWidth="1"/>
    <col min="1031" max="1032" width="15" bestFit="1" customWidth="1"/>
    <col min="1033" max="1033" width="14.77734375" bestFit="1" customWidth="1"/>
    <col min="1035" max="1035" width="13.77734375" bestFit="1" customWidth="1"/>
    <col min="1036" max="1036" width="10.21875" bestFit="1" customWidth="1"/>
    <col min="1281" max="1281" width="3" customWidth="1"/>
    <col min="1282" max="1282" width="71.6640625" customWidth="1"/>
    <col min="1283" max="1284" width="0" hidden="1" customWidth="1"/>
    <col min="1285" max="1286" width="14.77734375" bestFit="1" customWidth="1"/>
    <col min="1287" max="1288" width="15" bestFit="1" customWidth="1"/>
    <col min="1289" max="1289" width="14.77734375" bestFit="1" customWidth="1"/>
    <col min="1291" max="1291" width="13.77734375" bestFit="1" customWidth="1"/>
    <col min="1292" max="1292" width="10.21875" bestFit="1" customWidth="1"/>
    <col min="1537" max="1537" width="3" customWidth="1"/>
    <col min="1538" max="1538" width="71.6640625" customWidth="1"/>
    <col min="1539" max="1540" width="0" hidden="1" customWidth="1"/>
    <col min="1541" max="1542" width="14.77734375" bestFit="1" customWidth="1"/>
    <col min="1543" max="1544" width="15" bestFit="1" customWidth="1"/>
    <col min="1545" max="1545" width="14.77734375" bestFit="1" customWidth="1"/>
    <col min="1547" max="1547" width="13.77734375" bestFit="1" customWidth="1"/>
    <col min="1548" max="1548" width="10.21875" bestFit="1" customWidth="1"/>
    <col min="1793" max="1793" width="3" customWidth="1"/>
    <col min="1794" max="1794" width="71.6640625" customWidth="1"/>
    <col min="1795" max="1796" width="0" hidden="1" customWidth="1"/>
    <col min="1797" max="1798" width="14.77734375" bestFit="1" customWidth="1"/>
    <col min="1799" max="1800" width="15" bestFit="1" customWidth="1"/>
    <col min="1801" max="1801" width="14.77734375" bestFit="1" customWidth="1"/>
    <col min="1803" max="1803" width="13.77734375" bestFit="1" customWidth="1"/>
    <col min="1804" max="1804" width="10.21875" bestFit="1" customWidth="1"/>
    <col min="2049" max="2049" width="3" customWidth="1"/>
    <col min="2050" max="2050" width="71.6640625" customWidth="1"/>
    <col min="2051" max="2052" width="0" hidden="1" customWidth="1"/>
    <col min="2053" max="2054" width="14.77734375" bestFit="1" customWidth="1"/>
    <col min="2055" max="2056" width="15" bestFit="1" customWidth="1"/>
    <col min="2057" max="2057" width="14.77734375" bestFit="1" customWidth="1"/>
    <col min="2059" max="2059" width="13.77734375" bestFit="1" customWidth="1"/>
    <col min="2060" max="2060" width="10.21875" bestFit="1" customWidth="1"/>
    <col min="2305" max="2305" width="3" customWidth="1"/>
    <col min="2306" max="2306" width="71.6640625" customWidth="1"/>
    <col min="2307" max="2308" width="0" hidden="1" customWidth="1"/>
    <col min="2309" max="2310" width="14.77734375" bestFit="1" customWidth="1"/>
    <col min="2311" max="2312" width="15" bestFit="1" customWidth="1"/>
    <col min="2313" max="2313" width="14.77734375" bestFit="1" customWidth="1"/>
    <col min="2315" max="2315" width="13.77734375" bestFit="1" customWidth="1"/>
    <col min="2316" max="2316" width="10.21875" bestFit="1" customWidth="1"/>
    <col min="2561" max="2561" width="3" customWidth="1"/>
    <col min="2562" max="2562" width="71.6640625" customWidth="1"/>
    <col min="2563" max="2564" width="0" hidden="1" customWidth="1"/>
    <col min="2565" max="2566" width="14.77734375" bestFit="1" customWidth="1"/>
    <col min="2567" max="2568" width="15" bestFit="1" customWidth="1"/>
    <col min="2569" max="2569" width="14.77734375" bestFit="1" customWidth="1"/>
    <col min="2571" max="2571" width="13.77734375" bestFit="1" customWidth="1"/>
    <col min="2572" max="2572" width="10.21875" bestFit="1" customWidth="1"/>
    <col min="2817" max="2817" width="3" customWidth="1"/>
    <col min="2818" max="2818" width="71.6640625" customWidth="1"/>
    <col min="2819" max="2820" width="0" hidden="1" customWidth="1"/>
    <col min="2821" max="2822" width="14.77734375" bestFit="1" customWidth="1"/>
    <col min="2823" max="2824" width="15" bestFit="1" customWidth="1"/>
    <col min="2825" max="2825" width="14.77734375" bestFit="1" customWidth="1"/>
    <col min="2827" max="2827" width="13.77734375" bestFit="1" customWidth="1"/>
    <col min="2828" max="2828" width="10.21875" bestFit="1" customWidth="1"/>
    <col min="3073" max="3073" width="3" customWidth="1"/>
    <col min="3074" max="3074" width="71.6640625" customWidth="1"/>
    <col min="3075" max="3076" width="0" hidden="1" customWidth="1"/>
    <col min="3077" max="3078" width="14.77734375" bestFit="1" customWidth="1"/>
    <col min="3079" max="3080" width="15" bestFit="1" customWidth="1"/>
    <col min="3081" max="3081" width="14.77734375" bestFit="1" customWidth="1"/>
    <col min="3083" max="3083" width="13.77734375" bestFit="1" customWidth="1"/>
    <col min="3084" max="3084" width="10.21875" bestFit="1" customWidth="1"/>
    <col min="3329" max="3329" width="3" customWidth="1"/>
    <col min="3330" max="3330" width="71.6640625" customWidth="1"/>
    <col min="3331" max="3332" width="0" hidden="1" customWidth="1"/>
    <col min="3333" max="3334" width="14.77734375" bestFit="1" customWidth="1"/>
    <col min="3335" max="3336" width="15" bestFit="1" customWidth="1"/>
    <col min="3337" max="3337" width="14.77734375" bestFit="1" customWidth="1"/>
    <col min="3339" max="3339" width="13.77734375" bestFit="1" customWidth="1"/>
    <col min="3340" max="3340" width="10.21875" bestFit="1" customWidth="1"/>
    <col min="3585" max="3585" width="3" customWidth="1"/>
    <col min="3586" max="3586" width="71.6640625" customWidth="1"/>
    <col min="3587" max="3588" width="0" hidden="1" customWidth="1"/>
    <col min="3589" max="3590" width="14.77734375" bestFit="1" customWidth="1"/>
    <col min="3591" max="3592" width="15" bestFit="1" customWidth="1"/>
    <col min="3593" max="3593" width="14.77734375" bestFit="1" customWidth="1"/>
    <col min="3595" max="3595" width="13.77734375" bestFit="1" customWidth="1"/>
    <col min="3596" max="3596" width="10.21875" bestFit="1" customWidth="1"/>
    <col min="3841" max="3841" width="3" customWidth="1"/>
    <col min="3842" max="3842" width="71.6640625" customWidth="1"/>
    <col min="3843" max="3844" width="0" hidden="1" customWidth="1"/>
    <col min="3845" max="3846" width="14.77734375" bestFit="1" customWidth="1"/>
    <col min="3847" max="3848" width="15" bestFit="1" customWidth="1"/>
    <col min="3849" max="3849" width="14.77734375" bestFit="1" customWidth="1"/>
    <col min="3851" max="3851" width="13.77734375" bestFit="1" customWidth="1"/>
    <col min="3852" max="3852" width="10.21875" bestFit="1" customWidth="1"/>
    <col min="4097" max="4097" width="3" customWidth="1"/>
    <col min="4098" max="4098" width="71.6640625" customWidth="1"/>
    <col min="4099" max="4100" width="0" hidden="1" customWidth="1"/>
    <col min="4101" max="4102" width="14.77734375" bestFit="1" customWidth="1"/>
    <col min="4103" max="4104" width="15" bestFit="1" customWidth="1"/>
    <col min="4105" max="4105" width="14.77734375" bestFit="1" customWidth="1"/>
    <col min="4107" max="4107" width="13.77734375" bestFit="1" customWidth="1"/>
    <col min="4108" max="4108" width="10.21875" bestFit="1" customWidth="1"/>
    <col min="4353" max="4353" width="3" customWidth="1"/>
    <col min="4354" max="4354" width="71.6640625" customWidth="1"/>
    <col min="4355" max="4356" width="0" hidden="1" customWidth="1"/>
    <col min="4357" max="4358" width="14.77734375" bestFit="1" customWidth="1"/>
    <col min="4359" max="4360" width="15" bestFit="1" customWidth="1"/>
    <col min="4361" max="4361" width="14.77734375" bestFit="1" customWidth="1"/>
    <col min="4363" max="4363" width="13.77734375" bestFit="1" customWidth="1"/>
    <col min="4364" max="4364" width="10.21875" bestFit="1" customWidth="1"/>
    <col min="4609" max="4609" width="3" customWidth="1"/>
    <col min="4610" max="4610" width="71.6640625" customWidth="1"/>
    <col min="4611" max="4612" width="0" hidden="1" customWidth="1"/>
    <col min="4613" max="4614" width="14.77734375" bestFit="1" customWidth="1"/>
    <col min="4615" max="4616" width="15" bestFit="1" customWidth="1"/>
    <col min="4617" max="4617" width="14.77734375" bestFit="1" customWidth="1"/>
    <col min="4619" max="4619" width="13.77734375" bestFit="1" customWidth="1"/>
    <col min="4620" max="4620" width="10.21875" bestFit="1" customWidth="1"/>
    <col min="4865" max="4865" width="3" customWidth="1"/>
    <col min="4866" max="4866" width="71.6640625" customWidth="1"/>
    <col min="4867" max="4868" width="0" hidden="1" customWidth="1"/>
    <col min="4869" max="4870" width="14.77734375" bestFit="1" customWidth="1"/>
    <col min="4871" max="4872" width="15" bestFit="1" customWidth="1"/>
    <col min="4873" max="4873" width="14.77734375" bestFit="1" customWidth="1"/>
    <col min="4875" max="4875" width="13.77734375" bestFit="1" customWidth="1"/>
    <col min="4876" max="4876" width="10.21875" bestFit="1" customWidth="1"/>
    <col min="5121" max="5121" width="3" customWidth="1"/>
    <col min="5122" max="5122" width="71.6640625" customWidth="1"/>
    <col min="5123" max="5124" width="0" hidden="1" customWidth="1"/>
    <col min="5125" max="5126" width="14.77734375" bestFit="1" customWidth="1"/>
    <col min="5127" max="5128" width="15" bestFit="1" customWidth="1"/>
    <col min="5129" max="5129" width="14.77734375" bestFit="1" customWidth="1"/>
    <col min="5131" max="5131" width="13.77734375" bestFit="1" customWidth="1"/>
    <col min="5132" max="5132" width="10.21875" bestFit="1" customWidth="1"/>
    <col min="5377" max="5377" width="3" customWidth="1"/>
    <col min="5378" max="5378" width="71.6640625" customWidth="1"/>
    <col min="5379" max="5380" width="0" hidden="1" customWidth="1"/>
    <col min="5381" max="5382" width="14.77734375" bestFit="1" customWidth="1"/>
    <col min="5383" max="5384" width="15" bestFit="1" customWidth="1"/>
    <col min="5385" max="5385" width="14.77734375" bestFit="1" customWidth="1"/>
    <col min="5387" max="5387" width="13.77734375" bestFit="1" customWidth="1"/>
    <col min="5388" max="5388" width="10.21875" bestFit="1" customWidth="1"/>
    <col min="5633" max="5633" width="3" customWidth="1"/>
    <col min="5634" max="5634" width="71.6640625" customWidth="1"/>
    <col min="5635" max="5636" width="0" hidden="1" customWidth="1"/>
    <col min="5637" max="5638" width="14.77734375" bestFit="1" customWidth="1"/>
    <col min="5639" max="5640" width="15" bestFit="1" customWidth="1"/>
    <col min="5641" max="5641" width="14.77734375" bestFit="1" customWidth="1"/>
    <col min="5643" max="5643" width="13.77734375" bestFit="1" customWidth="1"/>
    <col min="5644" max="5644" width="10.21875" bestFit="1" customWidth="1"/>
    <col min="5889" max="5889" width="3" customWidth="1"/>
    <col min="5890" max="5890" width="71.6640625" customWidth="1"/>
    <col min="5891" max="5892" width="0" hidden="1" customWidth="1"/>
    <col min="5893" max="5894" width="14.77734375" bestFit="1" customWidth="1"/>
    <col min="5895" max="5896" width="15" bestFit="1" customWidth="1"/>
    <col min="5897" max="5897" width="14.77734375" bestFit="1" customWidth="1"/>
    <col min="5899" max="5899" width="13.77734375" bestFit="1" customWidth="1"/>
    <col min="5900" max="5900" width="10.21875" bestFit="1" customWidth="1"/>
    <col min="6145" max="6145" width="3" customWidth="1"/>
    <col min="6146" max="6146" width="71.6640625" customWidth="1"/>
    <col min="6147" max="6148" width="0" hidden="1" customWidth="1"/>
    <col min="6149" max="6150" width="14.77734375" bestFit="1" customWidth="1"/>
    <col min="6151" max="6152" width="15" bestFit="1" customWidth="1"/>
    <col min="6153" max="6153" width="14.77734375" bestFit="1" customWidth="1"/>
    <col min="6155" max="6155" width="13.77734375" bestFit="1" customWidth="1"/>
    <col min="6156" max="6156" width="10.21875" bestFit="1" customWidth="1"/>
    <col min="6401" max="6401" width="3" customWidth="1"/>
    <col min="6402" max="6402" width="71.6640625" customWidth="1"/>
    <col min="6403" max="6404" width="0" hidden="1" customWidth="1"/>
    <col min="6405" max="6406" width="14.77734375" bestFit="1" customWidth="1"/>
    <col min="6407" max="6408" width="15" bestFit="1" customWidth="1"/>
    <col min="6409" max="6409" width="14.77734375" bestFit="1" customWidth="1"/>
    <col min="6411" max="6411" width="13.77734375" bestFit="1" customWidth="1"/>
    <col min="6412" max="6412" width="10.21875" bestFit="1" customWidth="1"/>
    <col min="6657" max="6657" width="3" customWidth="1"/>
    <col min="6658" max="6658" width="71.6640625" customWidth="1"/>
    <col min="6659" max="6660" width="0" hidden="1" customWidth="1"/>
    <col min="6661" max="6662" width="14.77734375" bestFit="1" customWidth="1"/>
    <col min="6663" max="6664" width="15" bestFit="1" customWidth="1"/>
    <col min="6665" max="6665" width="14.77734375" bestFit="1" customWidth="1"/>
    <col min="6667" max="6667" width="13.77734375" bestFit="1" customWidth="1"/>
    <col min="6668" max="6668" width="10.21875" bestFit="1" customWidth="1"/>
    <col min="6913" max="6913" width="3" customWidth="1"/>
    <col min="6914" max="6914" width="71.6640625" customWidth="1"/>
    <col min="6915" max="6916" width="0" hidden="1" customWidth="1"/>
    <col min="6917" max="6918" width="14.77734375" bestFit="1" customWidth="1"/>
    <col min="6919" max="6920" width="15" bestFit="1" customWidth="1"/>
    <col min="6921" max="6921" width="14.77734375" bestFit="1" customWidth="1"/>
    <col min="6923" max="6923" width="13.77734375" bestFit="1" customWidth="1"/>
    <col min="6924" max="6924" width="10.21875" bestFit="1" customWidth="1"/>
    <col min="7169" max="7169" width="3" customWidth="1"/>
    <col min="7170" max="7170" width="71.6640625" customWidth="1"/>
    <col min="7171" max="7172" width="0" hidden="1" customWidth="1"/>
    <col min="7173" max="7174" width="14.77734375" bestFit="1" customWidth="1"/>
    <col min="7175" max="7176" width="15" bestFit="1" customWidth="1"/>
    <col min="7177" max="7177" width="14.77734375" bestFit="1" customWidth="1"/>
    <col min="7179" max="7179" width="13.77734375" bestFit="1" customWidth="1"/>
    <col min="7180" max="7180" width="10.21875" bestFit="1" customWidth="1"/>
    <col min="7425" max="7425" width="3" customWidth="1"/>
    <col min="7426" max="7426" width="71.6640625" customWidth="1"/>
    <col min="7427" max="7428" width="0" hidden="1" customWidth="1"/>
    <col min="7429" max="7430" width="14.77734375" bestFit="1" customWidth="1"/>
    <col min="7431" max="7432" width="15" bestFit="1" customWidth="1"/>
    <col min="7433" max="7433" width="14.77734375" bestFit="1" customWidth="1"/>
    <col min="7435" max="7435" width="13.77734375" bestFit="1" customWidth="1"/>
    <col min="7436" max="7436" width="10.21875" bestFit="1" customWidth="1"/>
    <col min="7681" max="7681" width="3" customWidth="1"/>
    <col min="7682" max="7682" width="71.6640625" customWidth="1"/>
    <col min="7683" max="7684" width="0" hidden="1" customWidth="1"/>
    <col min="7685" max="7686" width="14.77734375" bestFit="1" customWidth="1"/>
    <col min="7687" max="7688" width="15" bestFit="1" customWidth="1"/>
    <col min="7689" max="7689" width="14.77734375" bestFit="1" customWidth="1"/>
    <col min="7691" max="7691" width="13.77734375" bestFit="1" customWidth="1"/>
    <col min="7692" max="7692" width="10.21875" bestFit="1" customWidth="1"/>
    <col min="7937" max="7937" width="3" customWidth="1"/>
    <col min="7938" max="7938" width="71.6640625" customWidth="1"/>
    <col min="7939" max="7940" width="0" hidden="1" customWidth="1"/>
    <col min="7941" max="7942" width="14.77734375" bestFit="1" customWidth="1"/>
    <col min="7943" max="7944" width="15" bestFit="1" customWidth="1"/>
    <col min="7945" max="7945" width="14.77734375" bestFit="1" customWidth="1"/>
    <col min="7947" max="7947" width="13.77734375" bestFit="1" customWidth="1"/>
    <col min="7948" max="7948" width="10.21875" bestFit="1" customWidth="1"/>
    <col min="8193" max="8193" width="3" customWidth="1"/>
    <col min="8194" max="8194" width="71.6640625" customWidth="1"/>
    <col min="8195" max="8196" width="0" hidden="1" customWidth="1"/>
    <col min="8197" max="8198" width="14.77734375" bestFit="1" customWidth="1"/>
    <col min="8199" max="8200" width="15" bestFit="1" customWidth="1"/>
    <col min="8201" max="8201" width="14.77734375" bestFit="1" customWidth="1"/>
    <col min="8203" max="8203" width="13.77734375" bestFit="1" customWidth="1"/>
    <col min="8204" max="8204" width="10.21875" bestFit="1" customWidth="1"/>
    <col min="8449" max="8449" width="3" customWidth="1"/>
    <col min="8450" max="8450" width="71.6640625" customWidth="1"/>
    <col min="8451" max="8452" width="0" hidden="1" customWidth="1"/>
    <col min="8453" max="8454" width="14.77734375" bestFit="1" customWidth="1"/>
    <col min="8455" max="8456" width="15" bestFit="1" customWidth="1"/>
    <col min="8457" max="8457" width="14.77734375" bestFit="1" customWidth="1"/>
    <col min="8459" max="8459" width="13.77734375" bestFit="1" customWidth="1"/>
    <col min="8460" max="8460" width="10.21875" bestFit="1" customWidth="1"/>
    <col min="8705" max="8705" width="3" customWidth="1"/>
    <col min="8706" max="8706" width="71.6640625" customWidth="1"/>
    <col min="8707" max="8708" width="0" hidden="1" customWidth="1"/>
    <col min="8709" max="8710" width="14.77734375" bestFit="1" customWidth="1"/>
    <col min="8711" max="8712" width="15" bestFit="1" customWidth="1"/>
    <col min="8713" max="8713" width="14.77734375" bestFit="1" customWidth="1"/>
    <col min="8715" max="8715" width="13.77734375" bestFit="1" customWidth="1"/>
    <col min="8716" max="8716" width="10.21875" bestFit="1" customWidth="1"/>
    <col min="8961" max="8961" width="3" customWidth="1"/>
    <col min="8962" max="8962" width="71.6640625" customWidth="1"/>
    <col min="8963" max="8964" width="0" hidden="1" customWidth="1"/>
    <col min="8965" max="8966" width="14.77734375" bestFit="1" customWidth="1"/>
    <col min="8967" max="8968" width="15" bestFit="1" customWidth="1"/>
    <col min="8969" max="8969" width="14.77734375" bestFit="1" customWidth="1"/>
    <col min="8971" max="8971" width="13.77734375" bestFit="1" customWidth="1"/>
    <col min="8972" max="8972" width="10.21875" bestFit="1" customWidth="1"/>
    <col min="9217" max="9217" width="3" customWidth="1"/>
    <col min="9218" max="9218" width="71.6640625" customWidth="1"/>
    <col min="9219" max="9220" width="0" hidden="1" customWidth="1"/>
    <col min="9221" max="9222" width="14.77734375" bestFit="1" customWidth="1"/>
    <col min="9223" max="9224" width="15" bestFit="1" customWidth="1"/>
    <col min="9225" max="9225" width="14.77734375" bestFit="1" customWidth="1"/>
    <col min="9227" max="9227" width="13.77734375" bestFit="1" customWidth="1"/>
    <col min="9228" max="9228" width="10.21875" bestFit="1" customWidth="1"/>
    <col min="9473" max="9473" width="3" customWidth="1"/>
    <col min="9474" max="9474" width="71.6640625" customWidth="1"/>
    <col min="9475" max="9476" width="0" hidden="1" customWidth="1"/>
    <col min="9477" max="9478" width="14.77734375" bestFit="1" customWidth="1"/>
    <col min="9479" max="9480" width="15" bestFit="1" customWidth="1"/>
    <col min="9481" max="9481" width="14.77734375" bestFit="1" customWidth="1"/>
    <col min="9483" max="9483" width="13.77734375" bestFit="1" customWidth="1"/>
    <col min="9484" max="9484" width="10.21875" bestFit="1" customWidth="1"/>
    <col min="9729" max="9729" width="3" customWidth="1"/>
    <col min="9730" max="9730" width="71.6640625" customWidth="1"/>
    <col min="9731" max="9732" width="0" hidden="1" customWidth="1"/>
    <col min="9733" max="9734" width="14.77734375" bestFit="1" customWidth="1"/>
    <col min="9735" max="9736" width="15" bestFit="1" customWidth="1"/>
    <col min="9737" max="9737" width="14.77734375" bestFit="1" customWidth="1"/>
    <col min="9739" max="9739" width="13.77734375" bestFit="1" customWidth="1"/>
    <col min="9740" max="9740" width="10.21875" bestFit="1" customWidth="1"/>
    <col min="9985" max="9985" width="3" customWidth="1"/>
    <col min="9986" max="9986" width="71.6640625" customWidth="1"/>
    <col min="9987" max="9988" width="0" hidden="1" customWidth="1"/>
    <col min="9989" max="9990" width="14.77734375" bestFit="1" customWidth="1"/>
    <col min="9991" max="9992" width="15" bestFit="1" customWidth="1"/>
    <col min="9993" max="9993" width="14.77734375" bestFit="1" customWidth="1"/>
    <col min="9995" max="9995" width="13.77734375" bestFit="1" customWidth="1"/>
    <col min="9996" max="9996" width="10.21875" bestFit="1" customWidth="1"/>
    <col min="10241" max="10241" width="3" customWidth="1"/>
    <col min="10242" max="10242" width="71.6640625" customWidth="1"/>
    <col min="10243" max="10244" width="0" hidden="1" customWidth="1"/>
    <col min="10245" max="10246" width="14.77734375" bestFit="1" customWidth="1"/>
    <col min="10247" max="10248" width="15" bestFit="1" customWidth="1"/>
    <col min="10249" max="10249" width="14.77734375" bestFit="1" customWidth="1"/>
    <col min="10251" max="10251" width="13.77734375" bestFit="1" customWidth="1"/>
    <col min="10252" max="10252" width="10.21875" bestFit="1" customWidth="1"/>
    <col min="10497" max="10497" width="3" customWidth="1"/>
    <col min="10498" max="10498" width="71.6640625" customWidth="1"/>
    <col min="10499" max="10500" width="0" hidden="1" customWidth="1"/>
    <col min="10501" max="10502" width="14.77734375" bestFit="1" customWidth="1"/>
    <col min="10503" max="10504" width="15" bestFit="1" customWidth="1"/>
    <col min="10505" max="10505" width="14.77734375" bestFit="1" customWidth="1"/>
    <col min="10507" max="10507" width="13.77734375" bestFit="1" customWidth="1"/>
    <col min="10508" max="10508" width="10.21875" bestFit="1" customWidth="1"/>
    <col min="10753" max="10753" width="3" customWidth="1"/>
    <col min="10754" max="10754" width="71.6640625" customWidth="1"/>
    <col min="10755" max="10756" width="0" hidden="1" customWidth="1"/>
    <col min="10757" max="10758" width="14.77734375" bestFit="1" customWidth="1"/>
    <col min="10759" max="10760" width="15" bestFit="1" customWidth="1"/>
    <col min="10761" max="10761" width="14.77734375" bestFit="1" customWidth="1"/>
    <col min="10763" max="10763" width="13.77734375" bestFit="1" customWidth="1"/>
    <col min="10764" max="10764" width="10.21875" bestFit="1" customWidth="1"/>
    <col min="11009" max="11009" width="3" customWidth="1"/>
    <col min="11010" max="11010" width="71.6640625" customWidth="1"/>
    <col min="11011" max="11012" width="0" hidden="1" customWidth="1"/>
    <col min="11013" max="11014" width="14.77734375" bestFit="1" customWidth="1"/>
    <col min="11015" max="11016" width="15" bestFit="1" customWidth="1"/>
    <col min="11017" max="11017" width="14.77734375" bestFit="1" customWidth="1"/>
    <col min="11019" max="11019" width="13.77734375" bestFit="1" customWidth="1"/>
    <col min="11020" max="11020" width="10.21875" bestFit="1" customWidth="1"/>
    <col min="11265" max="11265" width="3" customWidth="1"/>
    <col min="11266" max="11266" width="71.6640625" customWidth="1"/>
    <col min="11267" max="11268" width="0" hidden="1" customWidth="1"/>
    <col min="11269" max="11270" width="14.77734375" bestFit="1" customWidth="1"/>
    <col min="11271" max="11272" width="15" bestFit="1" customWidth="1"/>
    <col min="11273" max="11273" width="14.77734375" bestFit="1" customWidth="1"/>
    <col min="11275" max="11275" width="13.77734375" bestFit="1" customWidth="1"/>
    <col min="11276" max="11276" width="10.21875" bestFit="1" customWidth="1"/>
    <col min="11521" max="11521" width="3" customWidth="1"/>
    <col min="11522" max="11522" width="71.6640625" customWidth="1"/>
    <col min="11523" max="11524" width="0" hidden="1" customWidth="1"/>
    <col min="11525" max="11526" width="14.77734375" bestFit="1" customWidth="1"/>
    <col min="11527" max="11528" width="15" bestFit="1" customWidth="1"/>
    <col min="11529" max="11529" width="14.77734375" bestFit="1" customWidth="1"/>
    <col min="11531" max="11531" width="13.77734375" bestFit="1" customWidth="1"/>
    <col min="11532" max="11532" width="10.21875" bestFit="1" customWidth="1"/>
    <col min="11777" max="11777" width="3" customWidth="1"/>
    <col min="11778" max="11778" width="71.6640625" customWidth="1"/>
    <col min="11779" max="11780" width="0" hidden="1" customWidth="1"/>
    <col min="11781" max="11782" width="14.77734375" bestFit="1" customWidth="1"/>
    <col min="11783" max="11784" width="15" bestFit="1" customWidth="1"/>
    <col min="11785" max="11785" width="14.77734375" bestFit="1" customWidth="1"/>
    <col min="11787" max="11787" width="13.77734375" bestFit="1" customWidth="1"/>
    <col min="11788" max="11788" width="10.21875" bestFit="1" customWidth="1"/>
    <col min="12033" max="12033" width="3" customWidth="1"/>
    <col min="12034" max="12034" width="71.6640625" customWidth="1"/>
    <col min="12035" max="12036" width="0" hidden="1" customWidth="1"/>
    <col min="12037" max="12038" width="14.77734375" bestFit="1" customWidth="1"/>
    <col min="12039" max="12040" width="15" bestFit="1" customWidth="1"/>
    <col min="12041" max="12041" width="14.77734375" bestFit="1" customWidth="1"/>
    <col min="12043" max="12043" width="13.77734375" bestFit="1" customWidth="1"/>
    <col min="12044" max="12044" width="10.21875" bestFit="1" customWidth="1"/>
    <col min="12289" max="12289" width="3" customWidth="1"/>
    <col min="12290" max="12290" width="71.6640625" customWidth="1"/>
    <col min="12291" max="12292" width="0" hidden="1" customWidth="1"/>
    <col min="12293" max="12294" width="14.77734375" bestFit="1" customWidth="1"/>
    <col min="12295" max="12296" width="15" bestFit="1" customWidth="1"/>
    <col min="12297" max="12297" width="14.77734375" bestFit="1" customWidth="1"/>
    <col min="12299" max="12299" width="13.77734375" bestFit="1" customWidth="1"/>
    <col min="12300" max="12300" width="10.21875" bestFit="1" customWidth="1"/>
    <col min="12545" max="12545" width="3" customWidth="1"/>
    <col min="12546" max="12546" width="71.6640625" customWidth="1"/>
    <col min="12547" max="12548" width="0" hidden="1" customWidth="1"/>
    <col min="12549" max="12550" width="14.77734375" bestFit="1" customWidth="1"/>
    <col min="12551" max="12552" width="15" bestFit="1" customWidth="1"/>
    <col min="12553" max="12553" width="14.77734375" bestFit="1" customWidth="1"/>
    <col min="12555" max="12555" width="13.77734375" bestFit="1" customWidth="1"/>
    <col min="12556" max="12556" width="10.21875" bestFit="1" customWidth="1"/>
    <col min="12801" max="12801" width="3" customWidth="1"/>
    <col min="12802" max="12802" width="71.6640625" customWidth="1"/>
    <col min="12803" max="12804" width="0" hidden="1" customWidth="1"/>
    <col min="12805" max="12806" width="14.77734375" bestFit="1" customWidth="1"/>
    <col min="12807" max="12808" width="15" bestFit="1" customWidth="1"/>
    <col min="12809" max="12809" width="14.77734375" bestFit="1" customWidth="1"/>
    <col min="12811" max="12811" width="13.77734375" bestFit="1" customWidth="1"/>
    <col min="12812" max="12812" width="10.21875" bestFit="1" customWidth="1"/>
    <col min="13057" max="13057" width="3" customWidth="1"/>
    <col min="13058" max="13058" width="71.6640625" customWidth="1"/>
    <col min="13059" max="13060" width="0" hidden="1" customWidth="1"/>
    <col min="13061" max="13062" width="14.77734375" bestFit="1" customWidth="1"/>
    <col min="13063" max="13064" width="15" bestFit="1" customWidth="1"/>
    <col min="13065" max="13065" width="14.77734375" bestFit="1" customWidth="1"/>
    <col min="13067" max="13067" width="13.77734375" bestFit="1" customWidth="1"/>
    <col min="13068" max="13068" width="10.21875" bestFit="1" customWidth="1"/>
    <col min="13313" max="13313" width="3" customWidth="1"/>
    <col min="13314" max="13314" width="71.6640625" customWidth="1"/>
    <col min="13315" max="13316" width="0" hidden="1" customWidth="1"/>
    <col min="13317" max="13318" width="14.77734375" bestFit="1" customWidth="1"/>
    <col min="13319" max="13320" width="15" bestFit="1" customWidth="1"/>
    <col min="13321" max="13321" width="14.77734375" bestFit="1" customWidth="1"/>
    <col min="13323" max="13323" width="13.77734375" bestFit="1" customWidth="1"/>
    <col min="13324" max="13324" width="10.21875" bestFit="1" customWidth="1"/>
    <col min="13569" max="13569" width="3" customWidth="1"/>
    <col min="13570" max="13570" width="71.6640625" customWidth="1"/>
    <col min="13571" max="13572" width="0" hidden="1" customWidth="1"/>
    <col min="13573" max="13574" width="14.77734375" bestFit="1" customWidth="1"/>
    <col min="13575" max="13576" width="15" bestFit="1" customWidth="1"/>
    <col min="13577" max="13577" width="14.77734375" bestFit="1" customWidth="1"/>
    <col min="13579" max="13579" width="13.77734375" bestFit="1" customWidth="1"/>
    <col min="13580" max="13580" width="10.21875" bestFit="1" customWidth="1"/>
    <col min="13825" max="13825" width="3" customWidth="1"/>
    <col min="13826" max="13826" width="71.6640625" customWidth="1"/>
    <col min="13827" max="13828" width="0" hidden="1" customWidth="1"/>
    <col min="13829" max="13830" width="14.77734375" bestFit="1" customWidth="1"/>
    <col min="13831" max="13832" width="15" bestFit="1" customWidth="1"/>
    <col min="13833" max="13833" width="14.77734375" bestFit="1" customWidth="1"/>
    <col min="13835" max="13835" width="13.77734375" bestFit="1" customWidth="1"/>
    <col min="13836" max="13836" width="10.21875" bestFit="1" customWidth="1"/>
    <col min="14081" max="14081" width="3" customWidth="1"/>
    <col min="14082" max="14082" width="71.6640625" customWidth="1"/>
    <col min="14083" max="14084" width="0" hidden="1" customWidth="1"/>
    <col min="14085" max="14086" width="14.77734375" bestFit="1" customWidth="1"/>
    <col min="14087" max="14088" width="15" bestFit="1" customWidth="1"/>
    <col min="14089" max="14089" width="14.77734375" bestFit="1" customWidth="1"/>
    <col min="14091" max="14091" width="13.77734375" bestFit="1" customWidth="1"/>
    <col min="14092" max="14092" width="10.21875" bestFit="1" customWidth="1"/>
    <col min="14337" max="14337" width="3" customWidth="1"/>
    <col min="14338" max="14338" width="71.6640625" customWidth="1"/>
    <col min="14339" max="14340" width="0" hidden="1" customWidth="1"/>
    <col min="14341" max="14342" width="14.77734375" bestFit="1" customWidth="1"/>
    <col min="14343" max="14344" width="15" bestFit="1" customWidth="1"/>
    <col min="14345" max="14345" width="14.77734375" bestFit="1" customWidth="1"/>
    <col min="14347" max="14347" width="13.77734375" bestFit="1" customWidth="1"/>
    <col min="14348" max="14348" width="10.21875" bestFit="1" customWidth="1"/>
    <col min="14593" max="14593" width="3" customWidth="1"/>
    <col min="14594" max="14594" width="71.6640625" customWidth="1"/>
    <col min="14595" max="14596" width="0" hidden="1" customWidth="1"/>
    <col min="14597" max="14598" width="14.77734375" bestFit="1" customWidth="1"/>
    <col min="14599" max="14600" width="15" bestFit="1" customWidth="1"/>
    <col min="14601" max="14601" width="14.77734375" bestFit="1" customWidth="1"/>
    <col min="14603" max="14603" width="13.77734375" bestFit="1" customWidth="1"/>
    <col min="14604" max="14604" width="10.21875" bestFit="1" customWidth="1"/>
    <col min="14849" max="14849" width="3" customWidth="1"/>
    <col min="14850" max="14850" width="71.6640625" customWidth="1"/>
    <col min="14851" max="14852" width="0" hidden="1" customWidth="1"/>
    <col min="14853" max="14854" width="14.77734375" bestFit="1" customWidth="1"/>
    <col min="14855" max="14856" width="15" bestFit="1" customWidth="1"/>
    <col min="14857" max="14857" width="14.77734375" bestFit="1" customWidth="1"/>
    <col min="14859" max="14859" width="13.77734375" bestFit="1" customWidth="1"/>
    <col min="14860" max="14860" width="10.21875" bestFit="1" customWidth="1"/>
    <col min="15105" max="15105" width="3" customWidth="1"/>
    <col min="15106" max="15106" width="71.6640625" customWidth="1"/>
    <col min="15107" max="15108" width="0" hidden="1" customWidth="1"/>
    <col min="15109" max="15110" width="14.77734375" bestFit="1" customWidth="1"/>
    <col min="15111" max="15112" width="15" bestFit="1" customWidth="1"/>
    <col min="15113" max="15113" width="14.77734375" bestFit="1" customWidth="1"/>
    <col min="15115" max="15115" width="13.77734375" bestFit="1" customWidth="1"/>
    <col min="15116" max="15116" width="10.21875" bestFit="1" customWidth="1"/>
    <col min="15361" max="15361" width="3" customWidth="1"/>
    <col min="15362" max="15362" width="71.6640625" customWidth="1"/>
    <col min="15363" max="15364" width="0" hidden="1" customWidth="1"/>
    <col min="15365" max="15366" width="14.77734375" bestFit="1" customWidth="1"/>
    <col min="15367" max="15368" width="15" bestFit="1" customWidth="1"/>
    <col min="15369" max="15369" width="14.77734375" bestFit="1" customWidth="1"/>
    <col min="15371" max="15371" width="13.77734375" bestFit="1" customWidth="1"/>
    <col min="15372" max="15372" width="10.21875" bestFit="1" customWidth="1"/>
    <col min="15617" max="15617" width="3" customWidth="1"/>
    <col min="15618" max="15618" width="71.6640625" customWidth="1"/>
    <col min="15619" max="15620" width="0" hidden="1" customWidth="1"/>
    <col min="15621" max="15622" width="14.77734375" bestFit="1" customWidth="1"/>
    <col min="15623" max="15624" width="15" bestFit="1" customWidth="1"/>
    <col min="15625" max="15625" width="14.77734375" bestFit="1" customWidth="1"/>
    <col min="15627" max="15627" width="13.77734375" bestFit="1" customWidth="1"/>
    <col min="15628" max="15628" width="10.21875" bestFit="1" customWidth="1"/>
    <col min="15873" max="15873" width="3" customWidth="1"/>
    <col min="15874" max="15874" width="71.6640625" customWidth="1"/>
    <col min="15875" max="15876" width="0" hidden="1" customWidth="1"/>
    <col min="15877" max="15878" width="14.77734375" bestFit="1" customWidth="1"/>
    <col min="15879" max="15880" width="15" bestFit="1" customWidth="1"/>
    <col min="15881" max="15881" width="14.77734375" bestFit="1" customWidth="1"/>
    <col min="15883" max="15883" width="13.77734375" bestFit="1" customWidth="1"/>
    <col min="15884" max="15884" width="10.21875" bestFit="1" customWidth="1"/>
    <col min="16129" max="16129" width="3" customWidth="1"/>
    <col min="16130" max="16130" width="71.6640625" customWidth="1"/>
    <col min="16131" max="16132" width="0" hidden="1" customWidth="1"/>
    <col min="16133" max="16134" width="14.77734375" bestFit="1" customWidth="1"/>
    <col min="16135" max="16136" width="15" bestFit="1" customWidth="1"/>
    <col min="16137" max="16137" width="14.77734375" bestFit="1" customWidth="1"/>
    <col min="16139" max="16139" width="13.77734375" bestFit="1" customWidth="1"/>
    <col min="16140" max="16140" width="10.21875" bestFit="1" customWidth="1"/>
  </cols>
  <sheetData>
    <row r="1" spans="2:9" ht="15" thickBot="1" x14ac:dyDescent="0.35"/>
    <row r="2" spans="2:9" x14ac:dyDescent="0.3">
      <c r="B2" s="3"/>
      <c r="C2" s="4"/>
      <c r="D2" s="4"/>
      <c r="E2" s="5"/>
      <c r="F2" s="5"/>
      <c r="G2" s="5"/>
      <c r="H2" s="5"/>
      <c r="I2" s="6"/>
    </row>
    <row r="3" spans="2:9" x14ac:dyDescent="0.3">
      <c r="B3" s="7"/>
      <c r="I3" s="8"/>
    </row>
    <row r="4" spans="2:9" ht="21.6" customHeight="1" x14ac:dyDescent="0.3">
      <c r="B4" s="7"/>
      <c r="I4" s="8"/>
    </row>
    <row r="5" spans="2:9" ht="12" customHeight="1" x14ac:dyDescent="0.35">
      <c r="B5" s="9" t="s">
        <v>0</v>
      </c>
      <c r="C5" s="10"/>
      <c r="D5" s="10"/>
      <c r="E5" s="11"/>
      <c r="F5" s="11"/>
      <c r="G5" s="11"/>
      <c r="H5" s="11"/>
      <c r="I5" s="8"/>
    </row>
    <row r="6" spans="2:9" ht="12.6" customHeight="1" x14ac:dyDescent="0.3">
      <c r="B6" s="9" t="s">
        <v>1</v>
      </c>
      <c r="C6" s="10"/>
      <c r="D6" s="10"/>
      <c r="E6" s="12"/>
      <c r="F6" s="12"/>
      <c r="G6" s="12"/>
      <c r="H6" s="12"/>
      <c r="I6" s="8"/>
    </row>
    <row r="7" spans="2:9" ht="13.8" customHeight="1" x14ac:dyDescent="0.3">
      <c r="B7" s="9" t="s">
        <v>2</v>
      </c>
      <c r="C7" s="10"/>
      <c r="D7" s="10"/>
      <c r="E7" s="12"/>
      <c r="F7" s="12"/>
      <c r="G7" s="12"/>
      <c r="H7" s="12"/>
      <c r="I7" s="8"/>
    </row>
    <row r="8" spans="2:9" ht="18" x14ac:dyDescent="0.35">
      <c r="B8" s="13" t="s">
        <v>3</v>
      </c>
      <c r="C8" s="14"/>
      <c r="D8" s="14"/>
      <c r="E8" s="11"/>
      <c r="F8" s="11"/>
      <c r="G8" s="11"/>
      <c r="H8" s="11"/>
      <c r="I8" s="8"/>
    </row>
    <row r="9" spans="2:9" x14ac:dyDescent="0.3">
      <c r="B9" s="15" t="s">
        <v>4</v>
      </c>
      <c r="C9" s="16"/>
      <c r="D9" s="16"/>
      <c r="E9" s="12" t="s">
        <v>5</v>
      </c>
      <c r="F9" s="12" t="s">
        <v>5</v>
      </c>
      <c r="G9" s="12" t="s">
        <v>5</v>
      </c>
      <c r="H9" s="12" t="s">
        <v>5</v>
      </c>
      <c r="I9" s="8"/>
    </row>
    <row r="10" spans="2:9" x14ac:dyDescent="0.3">
      <c r="B10" s="7"/>
      <c r="E10" s="17"/>
      <c r="F10" s="17"/>
      <c r="G10" s="17"/>
      <c r="H10" s="17"/>
      <c r="I10" s="18"/>
    </row>
    <row r="11" spans="2:9" ht="41.4" x14ac:dyDescent="0.3">
      <c r="B11" s="19" t="s">
        <v>6</v>
      </c>
      <c r="C11" s="20" t="s">
        <v>7</v>
      </c>
      <c r="D11" s="21" t="s">
        <v>8</v>
      </c>
      <c r="E11" s="20" t="s">
        <v>9</v>
      </c>
      <c r="F11" s="20" t="s">
        <v>10</v>
      </c>
      <c r="G11" s="20" t="s">
        <v>11</v>
      </c>
      <c r="H11" s="20" t="s">
        <v>12</v>
      </c>
      <c r="I11" s="22" t="s">
        <v>13</v>
      </c>
    </row>
    <row r="12" spans="2:9" x14ac:dyDescent="0.3">
      <c r="B12" s="23" t="s">
        <v>14</v>
      </c>
      <c r="C12" s="24"/>
      <c r="D12" s="24"/>
      <c r="E12" s="24"/>
      <c r="F12" s="24"/>
      <c r="G12" s="24"/>
      <c r="H12" s="24"/>
      <c r="I12" s="25"/>
    </row>
    <row r="13" spans="2:9" x14ac:dyDescent="0.3">
      <c r="B13" s="23" t="s">
        <v>15</v>
      </c>
      <c r="C13" s="26">
        <f>+C14+C15+C16+C17+C18</f>
        <v>159038589</v>
      </c>
      <c r="D13" s="26">
        <f>SUM(D14:D18)</f>
        <v>0</v>
      </c>
      <c r="E13" s="26">
        <f>+E14+E15+E16+E17+E18</f>
        <v>10312684.73</v>
      </c>
      <c r="F13" s="26">
        <f>+F14+F15+F16+F17+F18</f>
        <v>9315001.1300000008</v>
      </c>
      <c r="G13" s="26">
        <f>+G14+G15+G16+G17+G18</f>
        <v>9453371.4900000002</v>
      </c>
      <c r="H13" s="26">
        <f>+H14+H15+H16+H17+H18</f>
        <v>9435958.1799999997</v>
      </c>
      <c r="I13" s="27">
        <f>SUM(E13:H13)</f>
        <v>38517015.530000001</v>
      </c>
    </row>
    <row r="14" spans="2:9" x14ac:dyDescent="0.3">
      <c r="B14" s="28" t="s">
        <v>16</v>
      </c>
      <c r="C14" s="29">
        <v>112846406</v>
      </c>
      <c r="D14" s="30">
        <v>0</v>
      </c>
      <c r="E14" s="29">
        <v>8765395</v>
      </c>
      <c r="F14" s="29">
        <v>7896728.3300000001</v>
      </c>
      <c r="G14" s="29">
        <v>8018395</v>
      </c>
      <c r="H14" s="29">
        <v>8027365.9299999997</v>
      </c>
      <c r="I14" s="31">
        <f>SUM(E14:H14)</f>
        <v>32707884.259999998</v>
      </c>
    </row>
    <row r="15" spans="2:9" x14ac:dyDescent="0.3">
      <c r="B15" s="28" t="s">
        <v>17</v>
      </c>
      <c r="C15" s="29">
        <v>20504902</v>
      </c>
      <c r="D15" s="30">
        <v>0</v>
      </c>
      <c r="E15" s="29">
        <v>222500</v>
      </c>
      <c r="F15" s="29">
        <v>222500</v>
      </c>
      <c r="G15" s="29">
        <v>222500</v>
      </c>
      <c r="H15" s="29">
        <v>222500</v>
      </c>
      <c r="I15" s="31">
        <f t="shared" ref="I15:I38" si="0">SUM(E15:H15)</f>
        <v>890000</v>
      </c>
    </row>
    <row r="16" spans="2:9" x14ac:dyDescent="0.3">
      <c r="B16" s="28" t="s">
        <v>18</v>
      </c>
      <c r="C16" s="30"/>
      <c r="D16" s="30">
        <v>0</v>
      </c>
      <c r="E16" s="30"/>
      <c r="F16" s="30"/>
      <c r="G16" s="30"/>
      <c r="H16" s="30"/>
      <c r="I16" s="31">
        <f t="shared" si="0"/>
        <v>0</v>
      </c>
    </row>
    <row r="17" spans="2:9" x14ac:dyDescent="0.3">
      <c r="B17" s="28" t="s">
        <v>19</v>
      </c>
      <c r="C17" s="30">
        <v>9550118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1">
        <f t="shared" si="0"/>
        <v>0</v>
      </c>
    </row>
    <row r="18" spans="2:9" x14ac:dyDescent="0.3">
      <c r="B18" s="28" t="s">
        <v>20</v>
      </c>
      <c r="C18" s="29">
        <v>16137163</v>
      </c>
      <c r="D18" s="30">
        <v>0</v>
      </c>
      <c r="E18" s="29">
        <v>1324789.73</v>
      </c>
      <c r="F18" s="29">
        <v>1195772.8</v>
      </c>
      <c r="G18" s="29">
        <v>1212476.49</v>
      </c>
      <c r="H18" s="29">
        <v>1186092.25</v>
      </c>
      <c r="I18" s="31">
        <f t="shared" si="0"/>
        <v>4919131.2700000005</v>
      </c>
    </row>
    <row r="19" spans="2:9" x14ac:dyDescent="0.3">
      <c r="B19" s="23" t="s">
        <v>21</v>
      </c>
      <c r="C19" s="26">
        <f>+C20+C21+C22+C23+C24+C25+C26+C27+C28</f>
        <v>151492960</v>
      </c>
      <c r="D19" s="26">
        <f>SUM(D20:D28)</f>
        <v>0</v>
      </c>
      <c r="E19" s="26">
        <f>+E20+E21+E22+E23+E24+E25+E26+E27+E28</f>
        <v>17253521.710000001</v>
      </c>
      <c r="F19" s="26">
        <f>+F20+F21+F22+F23+F24+F25+F26+F27+F28</f>
        <v>6057109.6699999999</v>
      </c>
      <c r="G19" s="26">
        <f>+G20+G21+G22+G23+G24+G25+G26+G27+G28</f>
        <v>29446796.939999998</v>
      </c>
      <c r="H19" s="26">
        <f>+H20+H21+H22+H23+H24+H25+H26+H27+H28</f>
        <v>14271947.26</v>
      </c>
      <c r="I19" s="27">
        <f>SUM(E19:H19)</f>
        <v>67029375.579999998</v>
      </c>
    </row>
    <row r="20" spans="2:9" x14ac:dyDescent="0.3">
      <c r="B20" s="28" t="s">
        <v>22</v>
      </c>
      <c r="C20" s="29">
        <v>10721469</v>
      </c>
      <c r="D20" s="30">
        <v>0</v>
      </c>
      <c r="E20" s="29">
        <v>684608.29</v>
      </c>
      <c r="F20" s="29">
        <v>1362738.45</v>
      </c>
      <c r="G20" s="29">
        <v>999974.40000000002</v>
      </c>
      <c r="H20" s="29">
        <v>792172.2</v>
      </c>
      <c r="I20" s="31">
        <f t="shared" si="0"/>
        <v>3839493.34</v>
      </c>
    </row>
    <row r="21" spans="2:9" x14ac:dyDescent="0.3">
      <c r="B21" s="28" t="s">
        <v>23</v>
      </c>
      <c r="C21" s="29">
        <v>3100000</v>
      </c>
      <c r="D21" s="30">
        <v>0</v>
      </c>
      <c r="E21" s="29">
        <v>0</v>
      </c>
      <c r="F21" s="29">
        <v>0</v>
      </c>
      <c r="G21" s="29">
        <v>0</v>
      </c>
      <c r="H21" s="29">
        <v>627594.80000000005</v>
      </c>
      <c r="I21" s="31">
        <f t="shared" si="0"/>
        <v>627594.80000000005</v>
      </c>
    </row>
    <row r="22" spans="2:9" x14ac:dyDescent="0.3">
      <c r="B22" s="28" t="s">
        <v>24</v>
      </c>
      <c r="C22" s="29">
        <v>2460000</v>
      </c>
      <c r="D22" s="30">
        <v>0</v>
      </c>
      <c r="E22" s="29">
        <v>25757.5</v>
      </c>
      <c r="F22" s="29">
        <v>41202.5</v>
      </c>
      <c r="G22" s="29">
        <v>63452.5</v>
      </c>
      <c r="H22" s="29">
        <v>11637.5</v>
      </c>
      <c r="I22" s="31">
        <f t="shared" si="0"/>
        <v>142050</v>
      </c>
    </row>
    <row r="23" spans="2:9" ht="18" customHeight="1" x14ac:dyDescent="0.3">
      <c r="B23" s="28" t="s">
        <v>25</v>
      </c>
      <c r="C23" s="29">
        <v>8874203</v>
      </c>
      <c r="D23" s="30">
        <v>0</v>
      </c>
      <c r="E23" s="29">
        <v>16425.3</v>
      </c>
      <c r="F23" s="29">
        <v>0</v>
      </c>
      <c r="G23" s="29">
        <v>0</v>
      </c>
      <c r="H23" s="29">
        <v>0</v>
      </c>
      <c r="I23" s="31">
        <f t="shared" si="0"/>
        <v>16425.3</v>
      </c>
    </row>
    <row r="24" spans="2:9" x14ac:dyDescent="0.3">
      <c r="B24" s="28" t="s">
        <v>26</v>
      </c>
      <c r="C24" s="29">
        <v>12636210</v>
      </c>
      <c r="D24" s="30">
        <v>0</v>
      </c>
      <c r="E24" s="29">
        <v>921192</v>
      </c>
      <c r="F24" s="29">
        <v>926933.72</v>
      </c>
      <c r="G24" s="29">
        <v>885155.54</v>
      </c>
      <c r="H24" s="29">
        <v>890910.4</v>
      </c>
      <c r="I24" s="31">
        <f t="shared" si="0"/>
        <v>3624191.6599999997</v>
      </c>
    </row>
    <row r="25" spans="2:9" ht="13.5" customHeight="1" x14ac:dyDescent="0.3">
      <c r="B25" s="28" t="s">
        <v>27</v>
      </c>
      <c r="C25" s="29">
        <v>2580000</v>
      </c>
      <c r="D25" s="30">
        <v>0</v>
      </c>
      <c r="E25" s="29">
        <v>0</v>
      </c>
      <c r="F25" s="29">
        <v>0</v>
      </c>
      <c r="G25" s="29">
        <v>0</v>
      </c>
      <c r="H25" s="29">
        <v>0</v>
      </c>
      <c r="I25" s="31">
        <f t="shared" si="0"/>
        <v>0</v>
      </c>
    </row>
    <row r="26" spans="2:9" ht="28.5" customHeight="1" x14ac:dyDescent="0.3">
      <c r="B26" s="28" t="s">
        <v>28</v>
      </c>
      <c r="C26" s="29">
        <v>460000</v>
      </c>
      <c r="D26" s="30">
        <v>0</v>
      </c>
      <c r="E26" s="29">
        <v>0</v>
      </c>
      <c r="F26" s="29">
        <v>0</v>
      </c>
      <c r="G26" s="29">
        <v>163329.70000000001</v>
      </c>
      <c r="H26" s="29">
        <v>26551.5</v>
      </c>
      <c r="I26" s="31">
        <f t="shared" si="0"/>
        <v>189881.2</v>
      </c>
    </row>
    <row r="27" spans="2:9" x14ac:dyDescent="0.3">
      <c r="B27" s="28" t="s">
        <v>29</v>
      </c>
      <c r="C27" s="29">
        <v>107411078</v>
      </c>
      <c r="D27" s="30">
        <v>0</v>
      </c>
      <c r="E27" s="29">
        <f>3414310.17+12191228.45</f>
        <v>15605538.619999999</v>
      </c>
      <c r="F27" s="29">
        <f>866190+2860045</f>
        <v>3726235</v>
      </c>
      <c r="G27" s="29">
        <f>2119010.56+25009492.24</f>
        <v>27128502.799999997</v>
      </c>
      <c r="H27" s="29">
        <f>1218085.91+10704994.95</f>
        <v>11923080.859999999</v>
      </c>
      <c r="I27" s="31">
        <f t="shared" si="0"/>
        <v>58383357.279999994</v>
      </c>
    </row>
    <row r="28" spans="2:9" x14ac:dyDescent="0.3">
      <c r="B28" s="28" t="s">
        <v>30</v>
      </c>
      <c r="C28" s="29">
        <v>3250000</v>
      </c>
      <c r="D28" s="30">
        <v>0</v>
      </c>
      <c r="E28" s="29">
        <v>0</v>
      </c>
      <c r="F28" s="29">
        <v>0</v>
      </c>
      <c r="G28" s="29">
        <v>206382</v>
      </c>
      <c r="H28" s="29">
        <v>0</v>
      </c>
      <c r="I28" s="31">
        <f t="shared" si="0"/>
        <v>206382</v>
      </c>
    </row>
    <row r="29" spans="2:9" x14ac:dyDescent="0.3">
      <c r="B29" s="23" t="s">
        <v>31</v>
      </c>
      <c r="C29" s="26">
        <f>+C30+C31+C32+C33+C34+C35+C36+C37+C38</f>
        <v>18765961</v>
      </c>
      <c r="D29" s="26">
        <f>SUM(D30:D38)</f>
        <v>0</v>
      </c>
      <c r="E29" s="26">
        <f>+E30+E31+E32+E33+E34+E35+E36+E37+E38</f>
        <v>353875</v>
      </c>
      <c r="F29" s="26">
        <f>+F30+F31+F32+F33+F34+F35+F36+F37+F38</f>
        <v>407564.95999999996</v>
      </c>
      <c r="G29" s="26">
        <f>+G30+G31+G32+G33+G34+G35+G36+G37+G38</f>
        <v>1748594.6600000001</v>
      </c>
      <c r="H29" s="26">
        <f>+H30+H31+H32+H33+H34+H35+H36+H37+H38</f>
        <v>2678971.13</v>
      </c>
      <c r="I29" s="27">
        <f>SUM(E29:H29)</f>
        <v>5189005.75</v>
      </c>
    </row>
    <row r="30" spans="2:9" x14ac:dyDescent="0.3">
      <c r="B30" s="28" t="s">
        <v>32</v>
      </c>
      <c r="C30" s="29">
        <v>1515000</v>
      </c>
      <c r="D30" s="30">
        <v>0</v>
      </c>
      <c r="E30" s="29">
        <v>20275</v>
      </c>
      <c r="F30" s="29">
        <v>218132.56</v>
      </c>
      <c r="G30" s="29">
        <v>13570</v>
      </c>
      <c r="H30" s="29">
        <v>0</v>
      </c>
      <c r="I30" s="31">
        <f t="shared" si="0"/>
        <v>251977.56</v>
      </c>
    </row>
    <row r="31" spans="2:9" x14ac:dyDescent="0.3">
      <c r="B31" s="28" t="s">
        <v>33</v>
      </c>
      <c r="C31" s="29">
        <v>104508</v>
      </c>
      <c r="D31" s="30">
        <v>0</v>
      </c>
      <c r="E31" s="29">
        <v>0</v>
      </c>
      <c r="F31" s="29">
        <v>22632.400000000001</v>
      </c>
      <c r="G31" s="29">
        <v>0</v>
      </c>
      <c r="H31" s="29">
        <v>0</v>
      </c>
      <c r="I31" s="31">
        <f t="shared" si="0"/>
        <v>22632.400000000001</v>
      </c>
    </row>
    <row r="32" spans="2:9" x14ac:dyDescent="0.3">
      <c r="B32" s="28" t="s">
        <v>34</v>
      </c>
      <c r="C32" s="29">
        <v>550000</v>
      </c>
      <c r="D32" s="30">
        <v>0</v>
      </c>
      <c r="E32" s="29">
        <v>0</v>
      </c>
      <c r="F32" s="29">
        <v>0</v>
      </c>
      <c r="G32" s="29">
        <v>0</v>
      </c>
      <c r="H32" s="29">
        <v>191985.41</v>
      </c>
      <c r="I32" s="31">
        <f t="shared" si="0"/>
        <v>191985.41</v>
      </c>
    </row>
    <row r="33" spans="2:9" x14ac:dyDescent="0.3">
      <c r="B33" s="28" t="s">
        <v>35</v>
      </c>
      <c r="C33" s="30"/>
      <c r="D33" s="30">
        <v>0</v>
      </c>
      <c r="E33" s="30"/>
      <c r="F33" s="30"/>
      <c r="G33" s="30"/>
      <c r="H33" s="30"/>
      <c r="I33" s="31">
        <f t="shared" si="0"/>
        <v>0</v>
      </c>
    </row>
    <row r="34" spans="2:9" x14ac:dyDescent="0.3">
      <c r="B34" s="28" t="s">
        <v>36</v>
      </c>
      <c r="C34" s="29">
        <v>500000</v>
      </c>
      <c r="D34" s="30">
        <v>0</v>
      </c>
      <c r="E34" s="29">
        <v>0</v>
      </c>
      <c r="F34" s="29">
        <v>0</v>
      </c>
      <c r="G34" s="29">
        <v>0</v>
      </c>
      <c r="H34" s="29">
        <v>0</v>
      </c>
      <c r="I34" s="31">
        <f t="shared" si="0"/>
        <v>0</v>
      </c>
    </row>
    <row r="35" spans="2:9" x14ac:dyDescent="0.3">
      <c r="B35" s="28" t="s">
        <v>37</v>
      </c>
      <c r="C35" s="29"/>
      <c r="D35" s="30">
        <v>0</v>
      </c>
      <c r="E35" s="29"/>
      <c r="F35" s="29"/>
      <c r="G35" s="29"/>
      <c r="H35" s="29"/>
      <c r="I35" s="31">
        <f t="shared" si="0"/>
        <v>0</v>
      </c>
    </row>
    <row r="36" spans="2:9" x14ac:dyDescent="0.3">
      <c r="B36" s="28" t="s">
        <v>38</v>
      </c>
      <c r="C36" s="29">
        <v>6470700</v>
      </c>
      <c r="D36" s="30">
        <v>0</v>
      </c>
      <c r="E36" s="29">
        <v>333600</v>
      </c>
      <c r="F36" s="29">
        <v>166800</v>
      </c>
      <c r="G36" s="29">
        <v>186484.05</v>
      </c>
      <c r="H36" s="29">
        <v>2036900</v>
      </c>
      <c r="I36" s="31">
        <f t="shared" si="0"/>
        <v>2723784.05</v>
      </c>
    </row>
    <row r="37" spans="2:9" ht="28.8" x14ac:dyDescent="0.3">
      <c r="B37" s="28" t="s">
        <v>39</v>
      </c>
      <c r="C37" s="30"/>
      <c r="D37" s="30">
        <v>0</v>
      </c>
      <c r="E37" s="30"/>
      <c r="F37" s="30"/>
      <c r="G37" s="30"/>
      <c r="H37" s="30"/>
      <c r="I37" s="31">
        <f t="shared" si="0"/>
        <v>0</v>
      </c>
    </row>
    <row r="38" spans="2:9" x14ac:dyDescent="0.3">
      <c r="B38" s="28" t="s">
        <v>40</v>
      </c>
      <c r="C38" s="29">
        <v>9625753</v>
      </c>
      <c r="D38" s="30">
        <v>0</v>
      </c>
      <c r="E38" s="29">
        <v>0</v>
      </c>
      <c r="F38" s="29">
        <v>0</v>
      </c>
      <c r="G38" s="29">
        <v>1548540.61</v>
      </c>
      <c r="H38" s="29">
        <v>450085.72</v>
      </c>
      <c r="I38" s="31">
        <f t="shared" si="0"/>
        <v>1998626.33</v>
      </c>
    </row>
    <row r="39" spans="2:9" x14ac:dyDescent="0.3">
      <c r="B39" s="23" t="s">
        <v>41</v>
      </c>
      <c r="C39" s="26"/>
      <c r="D39" s="26">
        <f>SUM(D40:D46)</f>
        <v>0</v>
      </c>
      <c r="E39" s="26"/>
      <c r="F39" s="26"/>
      <c r="G39" s="26"/>
      <c r="H39" s="26"/>
      <c r="I39" s="27">
        <f>SUM(E39:H39)</f>
        <v>0</v>
      </c>
    </row>
    <row r="40" spans="2:9" hidden="1" x14ac:dyDescent="0.3">
      <c r="B40" s="28" t="s">
        <v>42</v>
      </c>
      <c r="C40" s="29"/>
      <c r="D40" s="30">
        <v>0</v>
      </c>
      <c r="E40" s="29"/>
      <c r="F40" s="29"/>
      <c r="G40" s="29"/>
      <c r="H40" s="29"/>
      <c r="I40" s="32">
        <f t="shared" ref="I40:I103" si="1">SUM(E40:G40)</f>
        <v>0</v>
      </c>
    </row>
    <row r="41" spans="2:9" hidden="1" x14ac:dyDescent="0.3">
      <c r="B41" s="28" t="s">
        <v>43</v>
      </c>
      <c r="C41" s="30"/>
      <c r="D41" s="30">
        <v>0</v>
      </c>
      <c r="E41" s="30"/>
      <c r="F41" s="30"/>
      <c r="G41" s="30"/>
      <c r="H41" s="30"/>
      <c r="I41" s="32">
        <f t="shared" si="1"/>
        <v>0</v>
      </c>
    </row>
    <row r="42" spans="2:9" hidden="1" x14ac:dyDescent="0.3">
      <c r="B42" s="28" t="s">
        <v>44</v>
      </c>
      <c r="C42" s="30"/>
      <c r="D42" s="30">
        <v>0</v>
      </c>
      <c r="E42" s="30"/>
      <c r="F42" s="30"/>
      <c r="G42" s="30"/>
      <c r="H42" s="30"/>
      <c r="I42" s="32">
        <f t="shared" si="1"/>
        <v>0</v>
      </c>
    </row>
    <row r="43" spans="2:9" hidden="1" x14ac:dyDescent="0.3">
      <c r="B43" s="28" t="s">
        <v>45</v>
      </c>
      <c r="C43" s="30"/>
      <c r="D43" s="30">
        <v>0</v>
      </c>
      <c r="E43" s="30"/>
      <c r="F43" s="30"/>
      <c r="G43" s="30"/>
      <c r="H43" s="30"/>
      <c r="I43" s="32">
        <f t="shared" si="1"/>
        <v>0</v>
      </c>
    </row>
    <row r="44" spans="2:9" hidden="1" x14ac:dyDescent="0.3">
      <c r="B44" s="28" t="s">
        <v>46</v>
      </c>
      <c r="C44" s="30"/>
      <c r="D44" s="30">
        <v>0</v>
      </c>
      <c r="E44" s="30"/>
      <c r="F44" s="30"/>
      <c r="G44" s="30"/>
      <c r="H44" s="30"/>
      <c r="I44" s="32">
        <f t="shared" si="1"/>
        <v>0</v>
      </c>
    </row>
    <row r="45" spans="2:9" hidden="1" x14ac:dyDescent="0.3">
      <c r="B45" s="28" t="s">
        <v>47</v>
      </c>
      <c r="C45" s="29"/>
      <c r="D45" s="30">
        <v>0</v>
      </c>
      <c r="E45" s="29"/>
      <c r="F45" s="29"/>
      <c r="G45" s="29"/>
      <c r="H45" s="29"/>
      <c r="I45" s="32">
        <f t="shared" si="1"/>
        <v>0</v>
      </c>
    </row>
    <row r="46" spans="2:9" ht="19.5" customHeight="1" x14ac:dyDescent="0.3">
      <c r="B46" s="28" t="s">
        <v>48</v>
      </c>
      <c r="C46" s="30"/>
      <c r="D46" s="30">
        <v>0</v>
      </c>
      <c r="E46" s="30"/>
      <c r="F46" s="30"/>
      <c r="G46" s="30"/>
      <c r="H46" s="30"/>
      <c r="I46" s="31">
        <f t="shared" ref="I46" si="2">SUM(E46:H46)</f>
        <v>0</v>
      </c>
    </row>
    <row r="47" spans="2:9" x14ac:dyDescent="0.3">
      <c r="B47" s="23" t="s">
        <v>49</v>
      </c>
      <c r="C47" s="26"/>
      <c r="D47" s="26">
        <f>SUM(D48:D54)</f>
        <v>0</v>
      </c>
      <c r="E47" s="26"/>
      <c r="F47" s="26"/>
      <c r="G47" s="26"/>
      <c r="H47" s="26"/>
      <c r="I47" s="27">
        <f>SUM(E47:H47)</f>
        <v>0</v>
      </c>
    </row>
    <row r="48" spans="2:9" hidden="1" x14ac:dyDescent="0.3">
      <c r="B48" s="28" t="s">
        <v>50</v>
      </c>
      <c r="C48" s="30"/>
      <c r="D48" s="30">
        <v>0</v>
      </c>
      <c r="E48" s="30"/>
      <c r="F48" s="30"/>
      <c r="G48" s="30"/>
      <c r="H48" s="30"/>
      <c r="I48" s="32">
        <f t="shared" si="1"/>
        <v>0</v>
      </c>
    </row>
    <row r="49" spans="2:9" hidden="1" x14ac:dyDescent="0.3">
      <c r="B49" s="28" t="s">
        <v>51</v>
      </c>
      <c r="C49" s="30"/>
      <c r="D49" s="30">
        <v>0</v>
      </c>
      <c r="E49" s="30"/>
      <c r="F49" s="30"/>
      <c r="G49" s="30"/>
      <c r="H49" s="30"/>
      <c r="I49" s="32">
        <f t="shared" si="1"/>
        <v>0</v>
      </c>
    </row>
    <row r="50" spans="2:9" hidden="1" x14ac:dyDescent="0.3">
      <c r="B50" s="28" t="s">
        <v>52</v>
      </c>
      <c r="C50" s="30"/>
      <c r="D50" s="30">
        <v>0</v>
      </c>
      <c r="E50" s="30"/>
      <c r="F50" s="30"/>
      <c r="G50" s="30"/>
      <c r="H50" s="30"/>
      <c r="I50" s="32">
        <f t="shared" si="1"/>
        <v>0</v>
      </c>
    </row>
    <row r="51" spans="2:9" hidden="1" x14ac:dyDescent="0.3">
      <c r="B51" s="28" t="s">
        <v>53</v>
      </c>
      <c r="C51" s="30"/>
      <c r="D51" s="30">
        <v>0</v>
      </c>
      <c r="E51" s="30"/>
      <c r="F51" s="30"/>
      <c r="G51" s="30"/>
      <c r="H51" s="30"/>
      <c r="I51" s="32">
        <f t="shared" si="1"/>
        <v>0</v>
      </c>
    </row>
    <row r="52" spans="2:9" hidden="1" x14ac:dyDescent="0.3">
      <c r="B52" s="28" t="s">
        <v>54</v>
      </c>
      <c r="C52" s="30"/>
      <c r="D52" s="30">
        <v>0</v>
      </c>
      <c r="E52" s="30"/>
      <c r="F52" s="30"/>
      <c r="G52" s="30"/>
      <c r="H52" s="30"/>
      <c r="I52" s="32">
        <f t="shared" si="1"/>
        <v>0</v>
      </c>
    </row>
    <row r="53" spans="2:9" hidden="1" x14ac:dyDescent="0.3">
      <c r="B53" s="28" t="s">
        <v>55</v>
      </c>
      <c r="C53" s="30"/>
      <c r="D53" s="30">
        <v>0</v>
      </c>
      <c r="E53" s="30"/>
      <c r="F53" s="30"/>
      <c r="G53" s="30"/>
      <c r="H53" s="30"/>
      <c r="I53" s="32">
        <f t="shared" si="1"/>
        <v>0</v>
      </c>
    </row>
    <row r="54" spans="2:9" ht="18" customHeight="1" x14ac:dyDescent="0.3">
      <c r="B54" s="28" t="s">
        <v>56</v>
      </c>
      <c r="C54" s="30"/>
      <c r="D54" s="30">
        <v>0</v>
      </c>
      <c r="E54" s="30"/>
      <c r="F54" s="30"/>
      <c r="G54" s="30"/>
      <c r="H54" s="30"/>
      <c r="I54" s="31">
        <f t="shared" ref="I54" si="3">SUM(E54:H54)</f>
        <v>0</v>
      </c>
    </row>
    <row r="55" spans="2:9" x14ac:dyDescent="0.3">
      <c r="B55" s="23" t="s">
        <v>57</v>
      </c>
      <c r="C55" s="26">
        <f>+C56+C57+C58+C59+C60+C61+C62+C63+C64</f>
        <v>11420000</v>
      </c>
      <c r="D55" s="26">
        <f>SUM(D56:D64)</f>
        <v>0</v>
      </c>
      <c r="E55" s="26">
        <f>+E56+E57+E58+E59+E60+E61+E62+E63+E64</f>
        <v>0</v>
      </c>
      <c r="F55" s="26">
        <f>+F56+F57+F58+F59+F60+F61+F62+F63+F64</f>
        <v>0</v>
      </c>
      <c r="G55" s="26">
        <f>+G56+G57+G58+G59+G60+G61+G62+G63+G64</f>
        <v>0</v>
      </c>
      <c r="H55" s="26">
        <f>+H56+H57+H58+H59+H60+H61+H62+H63+H64</f>
        <v>0</v>
      </c>
      <c r="I55" s="27">
        <f>SUM(E55:H55)</f>
        <v>0</v>
      </c>
    </row>
    <row r="56" spans="2:9" x14ac:dyDescent="0.3">
      <c r="B56" s="28" t="s">
        <v>58</v>
      </c>
      <c r="C56" s="29">
        <v>11420000</v>
      </c>
      <c r="D56" s="30">
        <v>0</v>
      </c>
      <c r="E56" s="29">
        <v>0</v>
      </c>
      <c r="F56" s="29">
        <v>0</v>
      </c>
      <c r="G56" s="29">
        <v>0</v>
      </c>
      <c r="H56" s="29">
        <v>0</v>
      </c>
      <c r="I56" s="31">
        <f t="shared" ref="I56" si="4">SUM(E56:H56)</f>
        <v>0</v>
      </c>
    </row>
    <row r="57" spans="2:9" hidden="1" x14ac:dyDescent="0.3">
      <c r="B57" s="28" t="s">
        <v>59</v>
      </c>
      <c r="C57" s="29"/>
      <c r="D57" s="30">
        <v>0</v>
      </c>
      <c r="E57" s="29"/>
      <c r="F57" s="29"/>
      <c r="G57" s="29"/>
      <c r="H57" s="29"/>
      <c r="I57" s="32">
        <f t="shared" si="1"/>
        <v>0</v>
      </c>
    </row>
    <row r="58" spans="2:9" hidden="1" x14ac:dyDescent="0.3">
      <c r="B58" s="28" t="s">
        <v>60</v>
      </c>
      <c r="C58" s="29"/>
      <c r="D58" s="30">
        <v>0</v>
      </c>
      <c r="E58" s="29"/>
      <c r="F58" s="29"/>
      <c r="G58" s="29"/>
      <c r="H58" s="29"/>
      <c r="I58" s="32">
        <f t="shared" si="1"/>
        <v>0</v>
      </c>
    </row>
    <row r="59" spans="2:9" hidden="1" x14ac:dyDescent="0.3">
      <c r="B59" s="28" t="s">
        <v>61</v>
      </c>
      <c r="C59" s="29"/>
      <c r="D59" s="30">
        <v>0</v>
      </c>
      <c r="E59" s="29"/>
      <c r="F59" s="29"/>
      <c r="G59" s="29"/>
      <c r="H59" s="29"/>
      <c r="I59" s="32">
        <f t="shared" si="1"/>
        <v>0</v>
      </c>
    </row>
    <row r="60" spans="2:9" hidden="1" x14ac:dyDescent="0.3">
      <c r="B60" s="28" t="s">
        <v>62</v>
      </c>
      <c r="C60" s="29"/>
      <c r="D60" s="30">
        <v>0</v>
      </c>
      <c r="E60" s="29"/>
      <c r="F60" s="29"/>
      <c r="G60" s="29"/>
      <c r="H60" s="29"/>
      <c r="I60" s="32">
        <f t="shared" si="1"/>
        <v>0</v>
      </c>
    </row>
    <row r="61" spans="2:9" hidden="1" x14ac:dyDescent="0.3">
      <c r="B61" s="28" t="s">
        <v>63</v>
      </c>
      <c r="C61" s="30"/>
      <c r="D61" s="30">
        <v>0</v>
      </c>
      <c r="E61" s="30"/>
      <c r="F61" s="30"/>
      <c r="G61" s="30"/>
      <c r="H61" s="30"/>
      <c r="I61" s="32">
        <f t="shared" si="1"/>
        <v>0</v>
      </c>
    </row>
    <row r="62" spans="2:9" hidden="1" x14ac:dyDescent="0.3">
      <c r="B62" s="28" t="s">
        <v>64</v>
      </c>
      <c r="C62" s="30"/>
      <c r="D62" s="30">
        <v>0</v>
      </c>
      <c r="E62" s="30"/>
      <c r="F62" s="30"/>
      <c r="G62" s="30"/>
      <c r="H62" s="30"/>
      <c r="I62" s="32">
        <f t="shared" si="1"/>
        <v>0</v>
      </c>
    </row>
    <row r="63" spans="2:9" hidden="1" x14ac:dyDescent="0.3">
      <c r="B63" s="28" t="s">
        <v>65</v>
      </c>
      <c r="C63" s="29"/>
      <c r="D63" s="30">
        <v>0</v>
      </c>
      <c r="E63" s="29"/>
      <c r="F63" s="29"/>
      <c r="G63" s="29"/>
      <c r="H63" s="29"/>
      <c r="I63" s="32">
        <f t="shared" si="1"/>
        <v>0</v>
      </c>
    </row>
    <row r="64" spans="2:9" x14ac:dyDescent="0.3">
      <c r="B64" s="28" t="s">
        <v>66</v>
      </c>
      <c r="C64" s="30"/>
      <c r="D64" s="30">
        <v>0</v>
      </c>
      <c r="E64" s="30"/>
      <c r="F64" s="30"/>
      <c r="G64" s="30"/>
      <c r="H64" s="30"/>
      <c r="I64" s="31">
        <f t="shared" ref="I64:I68" si="5">SUM(E64:H64)</f>
        <v>0</v>
      </c>
    </row>
    <row r="65" spans="2:9" x14ac:dyDescent="0.3">
      <c r="B65" s="23" t="s">
        <v>67</v>
      </c>
      <c r="C65" s="26">
        <f>+C66+C67</f>
        <v>553210000</v>
      </c>
      <c r="D65" s="26">
        <f>SUM(D66:D74)</f>
        <v>0</v>
      </c>
      <c r="E65" s="26">
        <f>+E66+E67</f>
        <v>0</v>
      </c>
      <c r="F65" s="26">
        <f>+F66+F67</f>
        <v>27460838.600000001</v>
      </c>
      <c r="G65" s="26">
        <f>+G66+G67</f>
        <v>15578922.869999999</v>
      </c>
      <c r="H65" s="26">
        <f>+H66+H67</f>
        <v>27940284.920000002</v>
      </c>
      <c r="I65" s="27">
        <f>SUM(E65:H65)</f>
        <v>70980046.390000001</v>
      </c>
    </row>
    <row r="66" spans="2:9" x14ac:dyDescent="0.3">
      <c r="B66" s="28" t="s">
        <v>68</v>
      </c>
      <c r="C66" s="30">
        <v>7500000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1">
        <f t="shared" si="5"/>
        <v>0</v>
      </c>
    </row>
    <row r="67" spans="2:9" x14ac:dyDescent="0.3">
      <c r="B67" s="28" t="s">
        <v>69</v>
      </c>
      <c r="C67" s="30">
        <v>545710000</v>
      </c>
      <c r="D67" s="30">
        <v>0</v>
      </c>
      <c r="E67" s="30">
        <v>0</v>
      </c>
      <c r="F67" s="30">
        <v>27460838.600000001</v>
      </c>
      <c r="G67" s="30">
        <v>15578922.869999999</v>
      </c>
      <c r="H67" s="30">
        <v>27940284.920000002</v>
      </c>
      <c r="I67" s="31">
        <f t="shared" si="5"/>
        <v>70980046.390000001</v>
      </c>
    </row>
    <row r="68" spans="2:9" x14ac:dyDescent="0.3">
      <c r="B68" s="28" t="s">
        <v>70</v>
      </c>
      <c r="C68" s="30"/>
      <c r="D68" s="30">
        <v>0</v>
      </c>
      <c r="E68" s="30"/>
      <c r="F68" s="30"/>
      <c r="G68" s="30"/>
      <c r="H68" s="30"/>
      <c r="I68" s="31">
        <f t="shared" si="5"/>
        <v>0</v>
      </c>
    </row>
    <row r="69" spans="2:9" ht="24.75" hidden="1" customHeight="1" x14ac:dyDescent="0.3">
      <c r="B69" s="28" t="s">
        <v>71</v>
      </c>
      <c r="C69" s="30"/>
      <c r="D69" s="30">
        <v>0</v>
      </c>
      <c r="E69" s="30"/>
      <c r="F69" s="30"/>
      <c r="G69" s="30"/>
      <c r="H69" s="30"/>
      <c r="I69" s="32">
        <f t="shared" si="1"/>
        <v>0</v>
      </c>
    </row>
    <row r="70" spans="2:9" x14ac:dyDescent="0.3">
      <c r="B70" s="23" t="s">
        <v>72</v>
      </c>
      <c r="C70" s="33"/>
      <c r="D70" s="33">
        <v>0</v>
      </c>
      <c r="E70" s="33"/>
      <c r="F70" s="33"/>
      <c r="G70" s="33"/>
      <c r="H70" s="33"/>
      <c r="I70" s="27">
        <f>SUM(E70:H70)</f>
        <v>0</v>
      </c>
    </row>
    <row r="71" spans="2:9" hidden="1" x14ac:dyDescent="0.3">
      <c r="B71" s="28" t="s">
        <v>73</v>
      </c>
      <c r="C71" s="30"/>
      <c r="D71" s="34"/>
      <c r="E71" s="30"/>
      <c r="F71" s="30"/>
      <c r="G71" s="30"/>
      <c r="H71" s="30"/>
      <c r="I71" s="32">
        <f t="shared" si="1"/>
        <v>0</v>
      </c>
    </row>
    <row r="72" spans="2:9" hidden="1" x14ac:dyDescent="0.3">
      <c r="B72" s="28" t="s">
        <v>74</v>
      </c>
      <c r="C72" s="30"/>
      <c r="D72" s="34"/>
      <c r="E72" s="30"/>
      <c r="F72" s="30"/>
      <c r="G72" s="30"/>
      <c r="H72" s="30"/>
      <c r="I72" s="32">
        <f t="shared" si="1"/>
        <v>0</v>
      </c>
    </row>
    <row r="73" spans="2:9" x14ac:dyDescent="0.3">
      <c r="B73" s="23" t="s">
        <v>75</v>
      </c>
      <c r="C73" s="33"/>
      <c r="D73" s="33">
        <v>0</v>
      </c>
      <c r="E73" s="33"/>
      <c r="F73" s="33"/>
      <c r="G73" s="33"/>
      <c r="H73" s="33"/>
      <c r="I73" s="27">
        <f>SUM(E73:H73)</f>
        <v>0</v>
      </c>
    </row>
    <row r="74" spans="2:9" x14ac:dyDescent="0.3">
      <c r="B74" s="28" t="s">
        <v>76</v>
      </c>
      <c r="C74" s="30"/>
      <c r="D74" s="30">
        <v>0</v>
      </c>
      <c r="E74" s="30"/>
      <c r="F74" s="30"/>
      <c r="G74" s="30"/>
      <c r="H74" s="30"/>
      <c r="I74" s="32">
        <f t="shared" si="1"/>
        <v>0</v>
      </c>
    </row>
    <row r="75" spans="2:9" hidden="1" x14ac:dyDescent="0.3">
      <c r="B75" s="28" t="s">
        <v>77</v>
      </c>
      <c r="C75" s="30"/>
      <c r="D75" s="30">
        <v>0</v>
      </c>
      <c r="E75" s="30"/>
      <c r="F75" s="30"/>
      <c r="G75" s="30"/>
      <c r="H75" s="30"/>
      <c r="I75" s="32">
        <f t="shared" si="1"/>
        <v>0</v>
      </c>
    </row>
    <row r="76" spans="2:9" ht="27" hidden="1" customHeight="1" x14ac:dyDescent="0.3">
      <c r="B76" s="28" t="s">
        <v>78</v>
      </c>
      <c r="C76" s="30"/>
      <c r="D76" s="30">
        <v>0</v>
      </c>
      <c r="E76" s="30"/>
      <c r="F76" s="30"/>
      <c r="G76" s="30"/>
      <c r="H76" s="30"/>
      <c r="I76" s="32">
        <f t="shared" si="1"/>
        <v>0</v>
      </c>
    </row>
    <row r="77" spans="2:9" x14ac:dyDescent="0.3">
      <c r="B77" s="35" t="s">
        <v>79</v>
      </c>
      <c r="C77" s="36">
        <v>0</v>
      </c>
      <c r="D77" s="36">
        <f>+D73+D70+D65+D55+D47+D39+D29+D19+D13</f>
        <v>0</v>
      </c>
      <c r="E77" s="36">
        <v>0</v>
      </c>
      <c r="F77" s="36">
        <v>0</v>
      </c>
      <c r="G77" s="36">
        <v>0</v>
      </c>
      <c r="H77" s="36">
        <v>0</v>
      </c>
      <c r="I77" s="27">
        <f>SUM(E77:H77)</f>
        <v>0</v>
      </c>
    </row>
    <row r="78" spans="2:9" x14ac:dyDescent="0.3">
      <c r="B78" s="37"/>
      <c r="C78" s="34"/>
      <c r="D78" s="34"/>
      <c r="E78" s="34"/>
      <c r="F78" s="34"/>
      <c r="G78" s="34"/>
      <c r="H78" s="34"/>
      <c r="I78" s="32">
        <f t="shared" ref="I78:I90" si="6">SUM(E78:G78)</f>
        <v>0</v>
      </c>
    </row>
    <row r="79" spans="2:9" x14ac:dyDescent="0.3">
      <c r="B79" s="23" t="s">
        <v>80</v>
      </c>
      <c r="C79" s="38"/>
      <c r="D79" s="38"/>
      <c r="E79" s="38"/>
      <c r="F79" s="38"/>
      <c r="G79" s="38"/>
      <c r="H79" s="38"/>
      <c r="I79" s="32">
        <f t="shared" si="6"/>
        <v>0</v>
      </c>
    </row>
    <row r="80" spans="2:9" x14ac:dyDescent="0.3">
      <c r="B80" s="23" t="s">
        <v>81</v>
      </c>
      <c r="C80" s="38"/>
      <c r="D80" s="38"/>
      <c r="E80" s="38"/>
      <c r="F80" s="38"/>
      <c r="G80" s="38"/>
      <c r="H80" s="38"/>
      <c r="I80" s="32">
        <f t="shared" si="6"/>
        <v>0</v>
      </c>
    </row>
    <row r="81" spans="2:9" hidden="1" x14ac:dyDescent="0.3">
      <c r="B81" s="28" t="s">
        <v>82</v>
      </c>
      <c r="C81" s="34"/>
      <c r="D81" s="34"/>
      <c r="E81" s="34"/>
      <c r="F81" s="34"/>
      <c r="G81" s="34"/>
      <c r="H81" s="34"/>
      <c r="I81" s="32">
        <f t="shared" si="6"/>
        <v>0</v>
      </c>
    </row>
    <row r="82" spans="2:9" hidden="1" x14ac:dyDescent="0.3">
      <c r="B82" s="28" t="s">
        <v>83</v>
      </c>
      <c r="C82" s="34"/>
      <c r="D82" s="34"/>
      <c r="E82" s="34"/>
      <c r="F82" s="34"/>
      <c r="G82" s="34"/>
      <c r="H82" s="34"/>
      <c r="I82" s="32">
        <f t="shared" si="6"/>
        <v>0</v>
      </c>
    </row>
    <row r="83" spans="2:9" hidden="1" x14ac:dyDescent="0.3">
      <c r="B83" s="23" t="s">
        <v>84</v>
      </c>
      <c r="C83" s="38"/>
      <c r="D83" s="38"/>
      <c r="E83" s="38"/>
      <c r="F83" s="38"/>
      <c r="G83" s="38"/>
      <c r="H83" s="38"/>
      <c r="I83" s="32">
        <f t="shared" si="6"/>
        <v>0</v>
      </c>
    </row>
    <row r="84" spans="2:9" hidden="1" x14ac:dyDescent="0.3">
      <c r="B84" s="28" t="s">
        <v>85</v>
      </c>
      <c r="C84" s="34"/>
      <c r="D84" s="34"/>
      <c r="E84" s="34"/>
      <c r="F84" s="34"/>
      <c r="G84" s="34"/>
      <c r="H84" s="34"/>
      <c r="I84" s="32">
        <f t="shared" si="6"/>
        <v>0</v>
      </c>
    </row>
    <row r="85" spans="2:9" hidden="1" x14ac:dyDescent="0.3">
      <c r="B85" s="28" t="s">
        <v>86</v>
      </c>
      <c r="C85" s="34"/>
      <c r="D85" s="34"/>
      <c r="E85" s="34"/>
      <c r="F85" s="34"/>
      <c r="G85" s="34"/>
      <c r="H85" s="34"/>
      <c r="I85" s="32">
        <f t="shared" si="6"/>
        <v>0</v>
      </c>
    </row>
    <row r="86" spans="2:9" hidden="1" x14ac:dyDescent="0.3">
      <c r="B86" s="23" t="s">
        <v>87</v>
      </c>
      <c r="C86" s="38"/>
      <c r="D86" s="38"/>
      <c r="E86" s="38"/>
      <c r="F86" s="38"/>
      <c r="G86" s="38"/>
      <c r="H86" s="38"/>
      <c r="I86" s="32">
        <f t="shared" si="6"/>
        <v>0</v>
      </c>
    </row>
    <row r="87" spans="2:9" hidden="1" x14ac:dyDescent="0.3">
      <c r="B87" s="28" t="s">
        <v>88</v>
      </c>
      <c r="C87" s="34"/>
      <c r="D87" s="34"/>
      <c r="E87" s="34"/>
      <c r="F87" s="34"/>
      <c r="G87" s="34"/>
      <c r="H87" s="34"/>
      <c r="I87" s="32">
        <f t="shared" si="6"/>
        <v>0</v>
      </c>
    </row>
    <row r="88" spans="2:9" x14ac:dyDescent="0.3">
      <c r="B88" s="35" t="s">
        <v>89</v>
      </c>
      <c r="C88" s="39"/>
      <c r="D88" s="39"/>
      <c r="E88" s="39"/>
      <c r="F88" s="39"/>
      <c r="G88" s="39"/>
      <c r="H88" s="39"/>
      <c r="I88" s="40"/>
    </row>
    <row r="89" spans="2:9" x14ac:dyDescent="0.3">
      <c r="B89" s="41"/>
      <c r="C89" s="42"/>
      <c r="D89" s="42"/>
      <c r="E89" s="42"/>
      <c r="F89" s="42"/>
      <c r="G89" s="42"/>
      <c r="H89" s="42"/>
      <c r="I89" s="32">
        <f t="shared" si="6"/>
        <v>0</v>
      </c>
    </row>
    <row r="90" spans="2:9" ht="15.6" x14ac:dyDescent="0.3">
      <c r="B90" s="43" t="s">
        <v>90</v>
      </c>
      <c r="C90" s="36">
        <f>+C13+C19+C29+C39+C47+C55+C65+C70+C73+C77+C88</f>
        <v>893927510</v>
      </c>
      <c r="D90" s="36">
        <f>D77-D88</f>
        <v>0</v>
      </c>
      <c r="E90" s="36">
        <f>+E13+E19+E29+E39+E47+E55+E65+E70+E73+E77+E88</f>
        <v>27920081.440000001</v>
      </c>
      <c r="F90" s="36">
        <f>+F13+F19+F29+F39+F47+F55+F65+F70+F73+F77+F88</f>
        <v>43240514.359999999</v>
      </c>
      <c r="G90" s="36">
        <f>+G13+G19+G29+G39+G47+G55+G65+G70+G73+G77+G88</f>
        <v>56227685.960000001</v>
      </c>
      <c r="H90" s="36">
        <f>+H13+H19+H29+H39+H47+H55+H65+H70+H73+H77+H88</f>
        <v>54327161.489999995</v>
      </c>
      <c r="I90" s="27">
        <f>SUM(E90:H90)</f>
        <v>181715443.25</v>
      </c>
    </row>
    <row r="91" spans="2:9" x14ac:dyDescent="0.3">
      <c r="B91" s="7"/>
      <c r="E91" s="44"/>
      <c r="F91" s="44"/>
      <c r="G91" s="44"/>
      <c r="H91" s="44"/>
      <c r="I91" s="45"/>
    </row>
    <row r="92" spans="2:9" ht="21.6" customHeight="1" x14ac:dyDescent="0.3">
      <c r="B92" s="46" t="s">
        <v>91</v>
      </c>
      <c r="C92" s="47"/>
      <c r="D92" s="48"/>
      <c r="E92" s="49"/>
      <c r="F92" s="49"/>
      <c r="G92" s="49"/>
      <c r="H92" s="49"/>
      <c r="I92" s="45"/>
    </row>
    <row r="93" spans="2:9" ht="25.5" customHeight="1" x14ac:dyDescent="0.3">
      <c r="B93" s="50" t="s">
        <v>92</v>
      </c>
      <c r="C93" s="51"/>
      <c r="D93" s="48"/>
      <c r="E93" s="52"/>
      <c r="F93" s="52"/>
      <c r="G93" s="53"/>
      <c r="H93" s="53"/>
      <c r="I93" s="45"/>
    </row>
    <row r="94" spans="2:9" ht="38.25" customHeight="1" thickBot="1" x14ac:dyDescent="0.35">
      <c r="B94" s="54" t="s">
        <v>93</v>
      </c>
      <c r="C94" s="55"/>
      <c r="D94" s="56"/>
      <c r="E94" s="57"/>
      <c r="F94" s="57"/>
      <c r="G94" s="57"/>
      <c r="H94" s="57"/>
      <c r="I94" s="58"/>
    </row>
    <row r="95" spans="2:9" ht="15" hidden="1" thickTop="1" x14ac:dyDescent="0.3">
      <c r="B95" s="59"/>
      <c r="C95" s="60"/>
      <c r="D95" s="52"/>
      <c r="I95" s="8"/>
    </row>
    <row r="96" spans="2:9" ht="15" hidden="1" thickTop="1" x14ac:dyDescent="0.3">
      <c r="B96" s="61" t="s">
        <v>94</v>
      </c>
      <c r="C96" s="62"/>
      <c r="D96" s="62"/>
      <c r="E96" s="62"/>
      <c r="I96" s="8"/>
    </row>
    <row r="97" spans="2:9" ht="15" hidden="1" thickTop="1" x14ac:dyDescent="0.3">
      <c r="B97" s="15"/>
      <c r="C97" s="16"/>
      <c r="D97" s="16"/>
      <c r="I97" s="8"/>
    </row>
    <row r="98" spans="2:9" ht="15" hidden="1" thickTop="1" x14ac:dyDescent="0.3">
      <c r="B98" s="15" t="s">
        <v>95</v>
      </c>
      <c r="C98" s="16"/>
      <c r="D98" s="16"/>
      <c r="E98" s="16"/>
      <c r="I98" s="8"/>
    </row>
    <row r="99" spans="2:9" ht="15" hidden="1" thickTop="1" x14ac:dyDescent="0.3">
      <c r="B99" s="15"/>
      <c r="C99" s="16"/>
      <c r="D99" s="16"/>
      <c r="E99" s="16"/>
      <c r="I99" s="8"/>
    </row>
    <row r="100" spans="2:9" ht="15" hidden="1" thickTop="1" x14ac:dyDescent="0.3">
      <c r="B100" s="13" t="s">
        <v>96</v>
      </c>
      <c r="C100" s="14"/>
      <c r="D100" s="14"/>
      <c r="E100" s="14"/>
      <c r="F100" s="44"/>
      <c r="G100" s="44"/>
      <c r="H100" s="44"/>
      <c r="I100" s="8"/>
    </row>
    <row r="101" spans="2:9" ht="15" hidden="1" thickTop="1" x14ac:dyDescent="0.3">
      <c r="B101" s="63"/>
      <c r="C101" s="64"/>
      <c r="D101" s="64"/>
      <c r="F101" s="44"/>
      <c r="G101" s="44"/>
      <c r="H101" s="44"/>
      <c r="I101" s="8"/>
    </row>
    <row r="102" spans="2:9" ht="15" thickTop="1" x14ac:dyDescent="0.3">
      <c r="B102" s="15"/>
      <c r="C102" s="16"/>
      <c r="D102" s="16"/>
      <c r="F102" s="44"/>
      <c r="G102" s="44"/>
      <c r="H102" s="44"/>
      <c r="I102" s="8"/>
    </row>
    <row r="103" spans="2:9" hidden="1" x14ac:dyDescent="0.3">
      <c r="B103" s="13" t="s">
        <v>97</v>
      </c>
      <c r="C103" s="14"/>
      <c r="D103" s="14"/>
      <c r="E103" s="14"/>
      <c r="F103" s="44"/>
      <c r="G103" s="44"/>
      <c r="H103" s="44"/>
      <c r="I103" s="8"/>
    </row>
    <row r="104" spans="2:9" hidden="1" x14ac:dyDescent="0.3">
      <c r="B104" s="15"/>
      <c r="C104" s="16"/>
      <c r="D104" s="16"/>
      <c r="F104" s="44"/>
      <c r="G104" s="44"/>
      <c r="H104" s="44"/>
      <c r="I104" s="8"/>
    </row>
    <row r="105" spans="2:9" x14ac:dyDescent="0.3">
      <c r="B105" s="65"/>
      <c r="C105" s="66"/>
      <c r="D105" s="66"/>
      <c r="E105" s="66"/>
      <c r="F105" s="44"/>
      <c r="G105" s="44"/>
      <c r="H105" s="44"/>
      <c r="I105" s="8"/>
    </row>
    <row r="106" spans="2:9" x14ac:dyDescent="0.3">
      <c r="B106" s="15"/>
      <c r="C106" s="16"/>
      <c r="D106" s="16"/>
      <c r="E106" s="16"/>
      <c r="F106" s="44"/>
      <c r="G106" s="44"/>
      <c r="H106" s="44"/>
      <c r="I106" s="8"/>
    </row>
    <row r="107" spans="2:9" ht="15" thickBot="1" x14ac:dyDescent="0.35">
      <c r="B107" s="67" t="s">
        <v>98</v>
      </c>
      <c r="C107" s="68"/>
      <c r="D107" s="68"/>
      <c r="E107" s="68"/>
      <c r="F107" s="69"/>
      <c r="G107" s="69"/>
      <c r="H107" s="69"/>
      <c r="I107" s="70"/>
    </row>
  </sheetData>
  <mergeCells count="20">
    <mergeCell ref="B106:E106"/>
    <mergeCell ref="B107:E107"/>
    <mergeCell ref="B99:E99"/>
    <mergeCell ref="B100:E100"/>
    <mergeCell ref="B102:D102"/>
    <mergeCell ref="B103:E103"/>
    <mergeCell ref="B104:D104"/>
    <mergeCell ref="B105:E105"/>
    <mergeCell ref="B93:C93"/>
    <mergeCell ref="B94:C94"/>
    <mergeCell ref="B95:C95"/>
    <mergeCell ref="B96:E96"/>
    <mergeCell ref="B97:D97"/>
    <mergeCell ref="B98:E98"/>
    <mergeCell ref="B5:D5"/>
    <mergeCell ref="B6:D6"/>
    <mergeCell ref="B7:D7"/>
    <mergeCell ref="B8:D8"/>
    <mergeCell ref="B9:D9"/>
    <mergeCell ref="B92:C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dcterms:created xsi:type="dcterms:W3CDTF">2026-05-14T16:00:35Z</dcterms:created>
  <dcterms:modified xsi:type="dcterms:W3CDTF">2026-05-14T16:02:48Z</dcterms:modified>
</cp:coreProperties>
</file>