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"/>
    </mc:Choice>
  </mc:AlternateContent>
  <xr:revisionPtr revIDLastSave="1" documentId="8_{78FC5089-9D99-440D-8D6C-DB4445012719}" xr6:coauthVersionLast="47" xr6:coauthVersionMax="47" xr10:uidLastSave="{687C7614-29A0-4615-A370-099A96C9D7F0}"/>
  <bookViews>
    <workbookView xWindow="28692" yWindow="-108" windowWidth="29016" windowHeight="15696" xr2:uid="{524B9903-545A-4E62-851E-1B7505398002}"/>
  </bookViews>
  <sheets>
    <sheet name="BALANCE GENERAL 25 (2)" sheetId="3" r:id="rId1"/>
    <sheet name="RELACION CTAS ACTIVO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H60" i="3"/>
  <c r="Z47" i="3"/>
  <c r="Y47" i="3"/>
  <c r="X47" i="3"/>
  <c r="W47" i="3"/>
  <c r="V47" i="3"/>
  <c r="U47" i="3"/>
  <c r="T47" i="3"/>
  <c r="S47" i="3"/>
  <c r="R47" i="3"/>
  <c r="Q47" i="3"/>
  <c r="P47" i="3"/>
  <c r="O47" i="3"/>
  <c r="C45" i="3"/>
  <c r="C37" i="3"/>
  <c r="C33" i="3"/>
  <c r="C18" i="3"/>
  <c r="C20" i="3" s="1"/>
  <c r="C15" i="3"/>
  <c r="C28" i="3" l="1"/>
  <c r="C47" i="3"/>
  <c r="C4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tc={D0A211B4-1EAF-48C7-B026-B8B51A4BDB98}</author>
  </authors>
  <commentList>
    <comment ref="C43" authorId="0" shapeId="0" xr:uid="{D0A211B4-1EAF-48C7-B026-B8B51A4BDB9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PARA ESTE MES SE TOMO EL TOTAL LIBRADO</t>
      </text>
    </comment>
  </commentList>
</comments>
</file>

<file path=xl/sharedStrings.xml><?xml version="1.0" encoding="utf-8"?>
<sst xmlns="http://schemas.openxmlformats.org/spreadsheetml/2006/main" count="167" uniqueCount="115">
  <si>
    <t>BALANCE GENERAL</t>
  </si>
  <si>
    <t>VALORES RD$</t>
  </si>
  <si>
    <t xml:space="preserve">ACTIVOS </t>
  </si>
  <si>
    <t>ACTIVOS CORRIENTES</t>
  </si>
  <si>
    <t>APROPIACION NO PROGRAMADA</t>
  </si>
  <si>
    <t>TOTAL ACTIVOS CORRIENTES</t>
  </si>
  <si>
    <t xml:space="preserve">ACTIVOS NO CORRIENTES </t>
  </si>
  <si>
    <t>BIENES DE USO (ACTIVO NO FINANCIERO)</t>
  </si>
  <si>
    <t>BIENES INTANGIBLES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</si>
  <si>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</si>
  <si>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</si>
  <si>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</si>
  <si>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</si>
  <si>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</si>
  <si>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</si>
  <si>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</si>
  <si>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 CORRIENTES</t>
  </si>
  <si>
    <t>PATRIMONIO</t>
  </si>
  <si>
    <t>PRESUPUESTO APROBADO</t>
  </si>
  <si>
    <t>RESULTADO  DEL EJERCICIO</t>
  </si>
  <si>
    <t>TOTAL  PATRIMONIO NETO</t>
  </si>
  <si>
    <t>TOTAL DE PASIVOS Y PATRIMONIO  NETO</t>
  </si>
  <si>
    <t>Dirección  Administrativa  y Financiera</t>
  </si>
  <si>
    <t>presupuesto vigente</t>
  </si>
  <si>
    <t>cuentas por pagar</t>
  </si>
  <si>
    <t>Cod.Ref CCP Aux</t>
  </si>
  <si>
    <t>Ref CCP Aux</t>
  </si>
  <si>
    <t>Fch.Hist.Imputación</t>
  </si>
  <si>
    <t>Número Documento</t>
  </si>
  <si>
    <t>2.6.1.1.01</t>
  </si>
  <si>
    <t>Muebles, equipos de oficina y estantería</t>
  </si>
  <si>
    <t>21/05/2021</t>
  </si>
  <si>
    <t>2456</t>
  </si>
  <si>
    <t>2.6.1.3.01</t>
  </si>
  <si>
    <t>Equipos de tecnología de la información y comunicación</t>
  </si>
  <si>
    <t>24/05/2021</t>
  </si>
  <si>
    <t>2578</t>
  </si>
  <si>
    <t>2579</t>
  </si>
  <si>
    <t>27/05/2021</t>
  </si>
  <si>
    <t>2769</t>
  </si>
  <si>
    <t>08/06/2021</t>
  </si>
  <si>
    <t>2908</t>
  </si>
  <si>
    <t>22/06/2021</t>
  </si>
  <si>
    <t>3250</t>
  </si>
  <si>
    <t>2.6.1.4.01</t>
  </si>
  <si>
    <t>Electrodomésticos</t>
  </si>
  <si>
    <t>01/06/2021</t>
  </si>
  <si>
    <t>2826</t>
  </si>
  <si>
    <t>30/07/2021</t>
  </si>
  <si>
    <t>4524</t>
  </si>
  <si>
    <t>2.6.1.9.01</t>
  </si>
  <si>
    <t>Otros Mobiliarios y Equipos no Identificados Precedentemente</t>
  </si>
  <si>
    <t>08/07/2021</t>
  </si>
  <si>
    <t>3758</t>
  </si>
  <si>
    <t>2.6.2.1.01</t>
  </si>
  <si>
    <t>Equipos y Aparatos Audiovisuales</t>
  </si>
  <si>
    <t>3188</t>
  </si>
  <si>
    <t>2.6.4.1.01</t>
  </si>
  <si>
    <t>Automóviles y camiones</t>
  </si>
  <si>
    <t>20/08/2021</t>
  </si>
  <si>
    <t>5509</t>
  </si>
  <si>
    <t>2.6.5.5.01</t>
  </si>
  <si>
    <t>Equipo de comunicación, telecomunicaciones y señalamiento</t>
  </si>
  <si>
    <t>Total Librado 
SEPTIEMBRE</t>
  </si>
  <si>
    <t>Total Librado 
OCTUBRE</t>
  </si>
  <si>
    <t>DIRECCION DE COMUNICACION
RELACION MENSUAL CTAS DE ACTIVOS FIJOS
202111</t>
  </si>
  <si>
    <t>11/10/2021</t>
  </si>
  <si>
    <t>7361</t>
  </si>
  <si>
    <t>23/11/2021</t>
  </si>
  <si>
    <t>9755</t>
  </si>
  <si>
    <t>12/11/2021</t>
  </si>
  <si>
    <t>9463</t>
  </si>
  <si>
    <t>27/10/2021</t>
  </si>
  <si>
    <t>8457</t>
  </si>
  <si>
    <t>ANTERIOR</t>
  </si>
  <si>
    <t>TOTAL DE ACTIVOS NO CORRIENTES</t>
  </si>
  <si>
    <t>Sistemas y equipos de climatización</t>
  </si>
  <si>
    <t>2.6.5.4.01</t>
  </si>
  <si>
    <t>libramientos/ devengado</t>
  </si>
  <si>
    <t>la columna libramiento no asume el libramiento como tal hasta tanto no sea aprobado por el contralor por tanto es mejor utilizar la columna de devengado</t>
  </si>
  <si>
    <t>2.6.2.3.01</t>
  </si>
  <si>
    <t>Cámaras fotográficas y de video</t>
  </si>
  <si>
    <t>AGOSTO</t>
  </si>
  <si>
    <t>Equipos de Seguridad</t>
  </si>
  <si>
    <t>2.6.6.2.01</t>
  </si>
  <si>
    <t>SEPTIEMBRE</t>
  </si>
  <si>
    <t>OCTUBRE</t>
  </si>
  <si>
    <t>RELACION DE CUENTAS DE ACTIVOS ESTADO DE DEVENGADO</t>
  </si>
  <si>
    <t>Electrodomesticos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</si>
  <si>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</si>
  <si>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</si>
  <si>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</si>
  <si>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</si>
  <si>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</si>
  <si>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</si>
  <si>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</si>
  <si>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</si>
  <si>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</si>
  <si>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2.6.5.2.01</t>
  </si>
  <si>
    <t>Maquinaria y equipo industrial</t>
  </si>
  <si>
    <t>2.6.5.4.02</t>
  </si>
  <si>
    <t>Equipos de climatización</t>
  </si>
  <si>
    <t>AL 31 MAYO 2025</t>
  </si>
  <si>
    <t>DISPONIBILIDAD BANCARIA</t>
  </si>
  <si>
    <t>DANIEL E.QUIÑONES</t>
  </si>
  <si>
    <t>Contador</t>
  </si>
  <si>
    <t xml:space="preserve">CAPITAL </t>
  </si>
  <si>
    <t>BIENES DE USO (ACTIVO FINANCIERO)</t>
  </si>
  <si>
    <t>1.2.06.01.04.01 Muebles de oficina y estantería</t>
  </si>
  <si>
    <t>1.2.06.01.04.02 Muebles de alojamiento</t>
  </si>
  <si>
    <t>1.2.06.01.04.03 Equipos de cómputo</t>
  </si>
  <si>
    <t>TOTAL Bienes Activos</t>
  </si>
  <si>
    <t>Resultado del Ejercicio (EBIT + F - G)</t>
  </si>
  <si>
    <t>Lic. Yovanny de la Rosa</t>
  </si>
  <si>
    <t>DÉFICIT ACUMULADO DE EJERCICIOS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</si>
</sst>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;[Red]\-&quot;$&quot;#,##0.00"/>
  </numFmts>
  <fonts count="21">
    <font>
      <sz val="11"/>
      <color theme="1"/>
      <name val="Calibri"/>
      <family val="2"/>
      <scheme val="minor"/>
    </font>
    <font>
      <b/>
      <sz val="10"/>
      <color rgb="FF000000"/>
      <name val="Ariel"/>
    </font>
    <font>
      <sz val="10"/>
      <color rgb="FF000000"/>
      <name val="Ariel"/>
    </font>
    <font>
      <sz val="10"/>
      <color theme="1"/>
      <name val="Calibri"/>
      <family val="2"/>
      <scheme val="minor"/>
    </font>
    <font>
      <b/>
      <sz val="10"/>
      <color theme="1"/>
      <name val="Ariel"/>
    </font>
    <font>
      <b/>
      <sz val="10"/>
      <color theme="0"/>
      <name val="Ariel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Tahoma"/>
      <family val="2"/>
    </font>
    <font>
      <sz val="14"/>
      <color rgb="FF000000"/>
      <name val="Tahoma"/>
      <family val="2"/>
    </font>
    <font>
      <b/>
      <sz val="10"/>
      <color rgb="FF000000"/>
      <name val="Gothan"/>
    </font>
    <font>
      <sz val="10"/>
      <color rgb="FF000000"/>
      <name val="Gothan"/>
    </font>
    <font>
      <b/>
      <u/>
      <sz val="10"/>
      <color rgb="FF000000"/>
      <name val="Gothan"/>
    </font>
    <font>
      <sz val="10"/>
      <color theme="1"/>
      <name val="Gothan"/>
    </font>
    <font>
      <sz val="11"/>
      <color theme="1"/>
      <name val="Gothan"/>
    </font>
    <font>
      <b/>
      <sz val="10"/>
      <color theme="1"/>
      <name val="Gothan"/>
    </font>
    <font>
      <b/>
      <sz val="11"/>
      <color theme="1"/>
      <name val="Gothan"/>
    </font>
    <font>
      <b/>
      <sz val="10"/>
      <color theme="0"/>
      <name val="Gothan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4" fontId="2" fillId="0" borderId="0" xfId="0" applyNumberFormat="1" applyFont="1" applyAlignment="1">
      <alignment wrapText="1"/>
    </xf>
    <xf numFmtId="4" fontId="4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" fontId="5" fillId="2" borderId="2" xfId="0" applyNumberFormat="1" applyFont="1" applyFill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horizontal="right" wrapText="1"/>
    </xf>
    <xf numFmtId="4" fontId="3" fillId="0" borderId="0" xfId="0" applyNumberFormat="1" applyFont="1"/>
    <xf numFmtId="4" fontId="1" fillId="0" borderId="0" xfId="0" applyNumberFormat="1" applyFont="1" applyAlignment="1">
      <alignment horizontal="right" wrapText="1"/>
    </xf>
    <xf numFmtId="4" fontId="6" fillId="0" borderId="0" xfId="0" applyNumberFormat="1" applyFont="1" applyAlignment="1">
      <alignment horizontal="left" vertical="center"/>
    </xf>
    <xf numFmtId="4" fontId="0" fillId="0" borderId="0" xfId="0" applyNumberFormat="1"/>
    <xf numFmtId="43" fontId="0" fillId="0" borderId="0" xfId="1" applyFont="1"/>
    <xf numFmtId="49" fontId="9" fillId="3" borderId="3" xfId="0" applyNumberFormat="1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left" wrapText="1"/>
    </xf>
    <xf numFmtId="4" fontId="8" fillId="0" borderId="0" xfId="0" applyNumberFormat="1" applyFont="1"/>
    <xf numFmtId="49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center"/>
    </xf>
    <xf numFmtId="43" fontId="10" fillId="0" borderId="0" xfId="1" applyFont="1" applyAlignment="1">
      <alignment horizontal="right"/>
    </xf>
    <xf numFmtId="0" fontId="8" fillId="0" borderId="0" xfId="0" applyFont="1" applyAlignment="1">
      <alignment horizontal="center"/>
    </xf>
    <xf numFmtId="43" fontId="8" fillId="0" borderId="0" xfId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5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4" fontId="14" fillId="0" borderId="0" xfId="0" applyNumberFormat="1" applyFont="1" applyAlignment="1">
      <alignment wrapText="1"/>
    </xf>
    <xf numFmtId="164" fontId="17" fillId="0" borderId="0" xfId="0" applyNumberFormat="1" applyFont="1"/>
    <xf numFmtId="0" fontId="13" fillId="0" borderId="0" xfId="0" applyFont="1" applyAlignment="1">
      <alignment horizontal="left" wrapText="1"/>
    </xf>
    <xf numFmtId="4" fontId="18" fillId="0" borderId="1" xfId="0" applyNumberFormat="1" applyFont="1" applyBorder="1" applyAlignment="1">
      <alignment horizontal="right"/>
    </xf>
    <xf numFmtId="0" fontId="17" fillId="0" borderId="0" xfId="0" applyFont="1"/>
    <xf numFmtId="0" fontId="14" fillId="0" borderId="0" xfId="0" applyFont="1" applyAlignment="1">
      <alignment wrapText="1"/>
    </xf>
    <xf numFmtId="43" fontId="17" fillId="0" borderId="0" xfId="1" applyFont="1"/>
    <xf numFmtId="4" fontId="14" fillId="0" borderId="1" xfId="0" applyNumberFormat="1" applyFont="1" applyBorder="1" applyAlignment="1">
      <alignment wrapText="1"/>
    </xf>
    <xf numFmtId="4" fontId="13" fillId="0" borderId="1" xfId="0" applyNumberFormat="1" applyFont="1" applyBorder="1" applyAlignment="1">
      <alignment wrapText="1"/>
    </xf>
    <xf numFmtId="43" fontId="19" fillId="0" borderId="1" xfId="1" applyFont="1" applyBorder="1"/>
    <xf numFmtId="4" fontId="20" fillId="2" borderId="2" xfId="0" applyNumberFormat="1" applyFont="1" applyFill="1" applyBorder="1" applyAlignment="1">
      <alignment wrapText="1"/>
    </xf>
    <xf numFmtId="0" fontId="18" fillId="0" borderId="0" xfId="0" applyFont="1"/>
    <xf numFmtId="4" fontId="14" fillId="0" borderId="1" xfId="0" applyNumberFormat="1" applyFont="1" applyBorder="1" applyAlignment="1">
      <alignment horizontal="right" wrapText="1"/>
    </xf>
    <xf numFmtId="4" fontId="13" fillId="0" borderId="1" xfId="0" applyNumberFormat="1" applyFont="1" applyBorder="1" applyAlignment="1">
      <alignment horizontal="right" wrapText="1"/>
    </xf>
    <xf numFmtId="4" fontId="17" fillId="0" borderId="0" xfId="0" applyNumberFormat="1" applyFont="1"/>
    <xf numFmtId="0" fontId="14" fillId="0" borderId="0" xfId="0" applyFont="1" applyAlignment="1">
      <alignment vertical="center"/>
    </xf>
    <xf numFmtId="4" fontId="13" fillId="0" borderId="0" xfId="0" applyNumberFormat="1" applyFont="1" applyAlignment="1">
      <alignment horizontal="right" wrapText="1"/>
    </xf>
    <xf numFmtId="0" fontId="15" fillId="0" borderId="0" xfId="0" applyFont="1" applyAlignment="1">
      <alignment vertical="center" wrapText="1"/>
    </xf>
    <xf numFmtId="43" fontId="16" fillId="0" borderId="0" xfId="1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23091</xdr:colOff>
      <xdr:row>2</xdr:row>
      <xdr:rowOff>176502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38E1AEAF-E871-4E6F-993E-FF6C79B5A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55818" cy="5459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egory Ramon Olivero Sanchez" id="{E3933A4C-AF84-4251-8F27-3FB67AD7D1C1}" userId="S::gregory.olivero@diecom.gob.do::cd0247e3-1339-4fe5-8a7b-f2720c6e168a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3" dT="2024-01-03T20:17:26.74" personId="{E3933A4C-AF84-4251-8F27-3FB67AD7D1C1}" id="{D0A211B4-1EAF-48C7-B026-B8B51A4BDB98}">
    <text>PARA ESTE MES SE TOMO EL TOTAL LIBRADO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F7E6B-84D7-47AF-AD8A-4BD0AF7742B4}">
  <sheetPr>
    <pageSetUpPr fitToPage="1"/>
  </sheetPr>
  <dimension ref="A4:AA60"/>
  <sheetViews>
    <sheetView showGridLines="0" tabSelected="1" topLeftCell="A17" zoomScale="99" zoomScaleNormal="99" workbookViewId="0">
      <selection activeCell="AA21" sqref="AA21"/>
    </sheetView>
  </sheetViews>
  <sheetFormatPr baseColWidth="10" defaultRowHeight="14.4"/>
  <cols>
    <col min="1" max="1" width="47.109375" customWidth="1"/>
    <col min="2" max="2" width="2.6640625" customWidth="1"/>
    <col min="3" max="3" width="35.6640625" customWidth="1"/>
    <col min="4" max="4" width="16.109375" customWidth="1"/>
    <col min="5" max="5" width="17" hidden="1" customWidth="1"/>
    <col min="6" max="7" width="16.109375" hidden="1" customWidth="1"/>
    <col min="8" max="8" width="29.33203125" hidden="1" customWidth="1"/>
    <col min="9" max="9" width="16.33203125" hidden="1" customWidth="1"/>
    <col min="10" max="10" width="13.109375" hidden="1" customWidth="1"/>
    <col min="11" max="11" width="11.44140625" hidden="1" customWidth="1"/>
    <col min="12" max="12" width="12.6640625" hidden="1" customWidth="1"/>
    <col min="13" max="13" width="11.44140625" hidden="1" customWidth="1"/>
    <col min="14" max="14" width="51.33203125" hidden="1" customWidth="1"/>
    <col min="15" max="26" width="16.109375" hidden="1" customWidth="1"/>
    <col min="27" max="28" width="11.44140625" customWidth="1"/>
  </cols>
  <sheetData>
    <row r="4" spans="1:9">
      <c r="A4" s="25"/>
      <c r="B4" s="25"/>
      <c r="C4" s="25"/>
    </row>
    <row r="5" spans="1:9" ht="17.399999999999999">
      <c r="A5" s="26"/>
      <c r="B5" s="26"/>
      <c r="C5" s="26"/>
    </row>
    <row r="6" spans="1:9" ht="17.399999999999999">
      <c r="A6" s="27"/>
      <c r="B6" s="27"/>
      <c r="C6" s="27"/>
    </row>
    <row r="7" spans="1:9" ht="15" customHeight="1">
      <c r="A7" s="28" t="s">
        <v>0</v>
      </c>
      <c r="B7" s="28"/>
      <c r="C7" s="28"/>
    </row>
    <row r="8" spans="1:9" ht="15" customHeight="1">
      <c r="A8" s="28" t="s">
        <v>102</v>
      </c>
      <c r="B8" s="28"/>
      <c r="C8" s="28"/>
    </row>
    <row r="9" spans="1:9" ht="15" customHeight="1">
      <c r="A9" s="28" t="s">
        <v>1</v>
      </c>
      <c r="B9" s="28"/>
      <c r="C9" s="28"/>
    </row>
    <row r="10" spans="1:9">
      <c r="A10" s="29"/>
      <c r="B10" s="29"/>
      <c r="C10" s="29"/>
    </row>
    <row r="11" spans="1:9">
      <c r="A11" s="30" t="s">
        <v>2</v>
      </c>
      <c r="B11" s="30"/>
      <c r="C11" s="31"/>
      <c r="E11" t="s">
        <v>74</v>
      </c>
    </row>
    <row r="12" spans="1:9" ht="18" customHeight="1">
      <c r="A12" s="32" t="s">
        <v>3</v>
      </c>
      <c r="B12" s="32"/>
      <c r="C12" s="31"/>
    </row>
    <row r="13" spans="1:9">
      <c r="A13" s="33" t="s">
        <v>4</v>
      </c>
      <c r="B13" s="33"/>
      <c r="C13" s="34">
        <v>631218845.90999997</v>
      </c>
      <c r="E13" s="2">
        <v>2047109256.3099999</v>
      </c>
      <c r="H13" s="1"/>
      <c r="I13" s="2"/>
    </row>
    <row r="14" spans="1:9">
      <c r="A14" s="33" t="s">
        <v>103</v>
      </c>
      <c r="B14" s="33"/>
      <c r="C14" s="35">
        <v>262676.34000000003</v>
      </c>
      <c r="E14" s="2"/>
      <c r="H14" s="1"/>
      <c r="I14" s="2"/>
    </row>
    <row r="15" spans="1:9" ht="17.399999999999999" customHeight="1">
      <c r="A15" s="36" t="s">
        <v>5</v>
      </c>
      <c r="B15" s="36"/>
      <c r="C15" s="37">
        <f>SUM(C13:C14)</f>
        <v>631481522.25</v>
      </c>
      <c r="E15" s="3">
        <v>2047109256.3099999</v>
      </c>
      <c r="H15" s="1"/>
    </row>
    <row r="16" spans="1:9">
      <c r="A16" s="31"/>
      <c r="B16" s="31"/>
      <c r="C16" s="38"/>
      <c r="H16" s="1"/>
    </row>
    <row r="17" spans="1:26" ht="16.95" customHeight="1">
      <c r="A17" s="32" t="s">
        <v>6</v>
      </c>
      <c r="B17" s="32"/>
      <c r="C17" s="38"/>
      <c r="H17" s="1"/>
    </row>
    <row r="18" spans="1:26" ht="26.4" customHeight="1">
      <c r="A18" s="39" t="s">
        <v>7</v>
      </c>
      <c r="B18" s="39"/>
      <c r="C18" s="40">
        <f>2383.17+114447.21+487954.16+60556.05</f>
        <v>665340.59000000008</v>
      </c>
      <c r="E18" s="13">
        <v>288218.53999999998</v>
      </c>
      <c r="H18" s="1"/>
      <c r="I18" s="12"/>
    </row>
    <row r="19" spans="1:26" ht="27" customHeight="1">
      <c r="A19" s="39" t="s">
        <v>8</v>
      </c>
      <c r="B19" s="39"/>
      <c r="C19" s="41">
        <v>0</v>
      </c>
      <c r="E19" s="4">
        <v>0</v>
      </c>
      <c r="H19" s="1"/>
    </row>
    <row r="20" spans="1:26" ht="21" customHeight="1">
      <c r="A20" s="32" t="s">
        <v>75</v>
      </c>
      <c r="B20" s="32"/>
      <c r="C20" s="42">
        <f>SUM(C18:C19)</f>
        <v>665340.59000000008</v>
      </c>
      <c r="E20" s="5">
        <v>288218.53999999998</v>
      </c>
      <c r="H20" s="1"/>
      <c r="I20" s="12"/>
      <c r="J20" s="13"/>
    </row>
    <row r="21" spans="1:26">
      <c r="A21" s="39"/>
      <c r="B21" s="39"/>
      <c r="C21" s="38"/>
      <c r="H21" s="1"/>
      <c r="N21" t="s">
        <v>87</v>
      </c>
    </row>
    <row r="22" spans="1:26">
      <c r="A22" s="39" t="s">
        <v>107</v>
      </c>
      <c r="B22" s="39"/>
      <c r="C22" s="38"/>
      <c r="H22" s="1"/>
    </row>
    <row r="23" spans="1:26">
      <c r="A23" s="39" t="s">
        <v>108</v>
      </c>
      <c r="B23" s="39"/>
      <c r="C23" s="40">
        <v>164633.60000000001</v>
      </c>
      <c r="H23" s="1"/>
    </row>
    <row r="24" spans="1:26">
      <c r="A24" s="39" t="s">
        <v>109</v>
      </c>
      <c r="B24" s="39"/>
      <c r="C24" s="40">
        <v>81437.7</v>
      </c>
      <c r="H24" s="1"/>
    </row>
    <row r="25" spans="1:26">
      <c r="A25" s="39" t="s">
        <v>110</v>
      </c>
      <c r="B25" s="39"/>
      <c r="C25" s="40">
        <v>755608.07</v>
      </c>
      <c r="H25" s="1"/>
    </row>
    <row r="26" spans="1:26">
      <c r="A26" s="36" t="s">
        <v>111</v>
      </c>
      <c r="B26" s="39"/>
      <c r="C26" s="43">
        <f>SUM(C23:C25)</f>
        <v>1001679.3699999999</v>
      </c>
      <c r="H26" s="1"/>
    </row>
    <row r="27" spans="1:26">
      <c r="A27" s="39"/>
      <c r="B27" s="39"/>
      <c r="C27" s="40"/>
      <c r="H27" s="1"/>
    </row>
    <row r="28" spans="1:26" ht="19.95" customHeight="1" thickBot="1">
      <c r="A28" s="36" t="s">
        <v>9</v>
      </c>
      <c r="B28" s="36"/>
      <c r="C28" s="44">
        <f>C15+C20+C26</f>
        <v>633148542.21000004</v>
      </c>
      <c r="E28" s="6">
        <v>2047397474.8499999</v>
      </c>
      <c r="H28" s="1"/>
      <c r="O28" s="20" t="s">
        <v>91</v>
      </c>
      <c r="P28" s="20" t="s">
        <v>92</v>
      </c>
      <c r="Q28" s="20" t="s">
        <v>93</v>
      </c>
      <c r="R28" s="20" t="s">
        <v>94</v>
      </c>
      <c r="S28" s="20" t="s">
        <v>95</v>
      </c>
      <c r="T28" s="20" t="s">
        <v>96</v>
      </c>
      <c r="U28" s="20" t="s">
        <v>97</v>
      </c>
      <c r="V28" s="20" t="s">
        <v>82</v>
      </c>
      <c r="W28" s="20" t="s">
        <v>85</v>
      </c>
      <c r="X28" s="20" t="s">
        <v>86</v>
      </c>
      <c r="Y28" s="20" t="s">
        <v>89</v>
      </c>
      <c r="Z28" s="20" t="s">
        <v>90</v>
      </c>
    </row>
    <row r="29" spans="1:26" ht="15" thickTop="1">
      <c r="A29" s="31"/>
      <c r="B29" s="31"/>
      <c r="C29" s="38"/>
      <c r="H29" s="1"/>
      <c r="L29" s="12"/>
      <c r="M29" t="s">
        <v>33</v>
      </c>
      <c r="N29" t="s">
        <v>34</v>
      </c>
      <c r="O29" s="12"/>
      <c r="P29" s="12"/>
      <c r="Q29" s="12"/>
      <c r="R29" s="12">
        <v>9657.1200000000008</v>
      </c>
      <c r="S29" s="12">
        <v>9657.1200000000008</v>
      </c>
      <c r="T29" s="12"/>
      <c r="U29" s="12"/>
      <c r="V29" s="12"/>
      <c r="W29" s="12"/>
      <c r="X29" s="12"/>
      <c r="Y29" s="12"/>
      <c r="Z29" s="12"/>
    </row>
    <row r="30" spans="1:26">
      <c r="A30" s="30" t="s">
        <v>10</v>
      </c>
      <c r="B30" s="30"/>
      <c r="C30" s="38"/>
      <c r="H30" s="1"/>
      <c r="L30" s="12"/>
      <c r="M30" t="s">
        <v>77</v>
      </c>
      <c r="N30" t="s">
        <v>76</v>
      </c>
      <c r="P30" s="12"/>
      <c r="Q30" s="12">
        <v>4720</v>
      </c>
      <c r="R30" s="12">
        <v>4720</v>
      </c>
      <c r="S30" s="12">
        <v>4720</v>
      </c>
      <c r="T30" s="12"/>
      <c r="U30" s="12"/>
      <c r="V30" s="12"/>
      <c r="W30" s="12"/>
      <c r="X30" s="12"/>
      <c r="Y30" s="12"/>
      <c r="Z30" s="12"/>
    </row>
    <row r="31" spans="1:26">
      <c r="A31" s="45" t="s">
        <v>11</v>
      </c>
      <c r="B31" s="45"/>
      <c r="C31" s="38"/>
      <c r="H31" s="1"/>
      <c r="L31" s="12"/>
      <c r="M31" t="s">
        <v>100</v>
      </c>
      <c r="N31" t="s">
        <v>101</v>
      </c>
      <c r="Q31" s="12">
        <v>29500</v>
      </c>
      <c r="R31" s="12">
        <v>29500</v>
      </c>
      <c r="S31" s="12">
        <v>29500</v>
      </c>
      <c r="Y31" s="12"/>
      <c r="Z31" s="12"/>
    </row>
    <row r="32" spans="1:26">
      <c r="A32" s="31" t="s">
        <v>12</v>
      </c>
      <c r="B32" s="31"/>
      <c r="C32" s="46">
        <v>190441083.55000001</v>
      </c>
      <c r="E32" s="7">
        <v>220152.84</v>
      </c>
      <c r="H32" s="1" t="s">
        <v>24</v>
      </c>
      <c r="L32" s="12"/>
      <c r="M32" t="s">
        <v>29</v>
      </c>
      <c r="N32" s="12" t="s">
        <v>30</v>
      </c>
      <c r="P32" s="12"/>
      <c r="Q32" s="12"/>
      <c r="R32" s="12"/>
      <c r="S32" s="13"/>
      <c r="T32" s="12"/>
      <c r="U32" s="12"/>
      <c r="V32" s="12"/>
      <c r="W32" s="12"/>
      <c r="X32" s="12"/>
      <c r="Y32" s="12"/>
      <c r="Z32" s="12"/>
    </row>
    <row r="33" spans="1:26">
      <c r="A33" s="45" t="s">
        <v>13</v>
      </c>
      <c r="B33" s="45"/>
      <c r="C33" s="47">
        <f>+C32</f>
        <v>190441083.55000001</v>
      </c>
      <c r="E33" s="8">
        <v>220152.84</v>
      </c>
      <c r="H33" s="9"/>
      <c r="L33" s="12"/>
      <c r="M33" t="s">
        <v>80</v>
      </c>
      <c r="N33" s="12" t="s">
        <v>81</v>
      </c>
      <c r="R33" s="12"/>
      <c r="S33" s="12"/>
      <c r="T33" s="12"/>
      <c r="U33" s="12"/>
      <c r="V33" s="12"/>
      <c r="W33" s="12"/>
      <c r="X33" s="12"/>
      <c r="Y33" s="12"/>
      <c r="Z33" s="12"/>
    </row>
    <row r="34" spans="1:26">
      <c r="A34" s="45"/>
      <c r="B34" s="45"/>
      <c r="C34" s="38"/>
      <c r="H34" s="1"/>
      <c r="L34" s="12"/>
      <c r="M34" t="s">
        <v>50</v>
      </c>
      <c r="N34" s="12" t="s">
        <v>51</v>
      </c>
      <c r="S34" s="12"/>
      <c r="T34" s="12"/>
      <c r="U34" s="12"/>
      <c r="V34" s="12"/>
      <c r="W34" s="12"/>
      <c r="X34" s="12"/>
    </row>
    <row r="35" spans="1:26">
      <c r="A35" s="45" t="s">
        <v>14</v>
      </c>
      <c r="B35" s="45"/>
      <c r="C35" s="38"/>
      <c r="H35" s="1"/>
      <c r="L35" s="12"/>
      <c r="M35" t="s">
        <v>54</v>
      </c>
      <c r="N35" s="12" t="s">
        <v>55</v>
      </c>
      <c r="P35" s="12"/>
      <c r="Q35" s="12">
        <v>195583.82</v>
      </c>
      <c r="R35" s="12">
        <v>195583.82</v>
      </c>
      <c r="S35" s="12">
        <v>195583.82</v>
      </c>
      <c r="T35" s="12"/>
      <c r="U35" s="12"/>
      <c r="V35" s="12"/>
      <c r="W35" s="12"/>
      <c r="X35" s="12"/>
      <c r="Y35" s="12"/>
      <c r="Z35" s="12"/>
    </row>
    <row r="36" spans="1:26">
      <c r="A36" s="31" t="s">
        <v>15</v>
      </c>
      <c r="B36" s="31"/>
      <c r="C36" s="46">
        <v>0</v>
      </c>
      <c r="E36" s="7">
        <v>0</v>
      </c>
      <c r="H36" s="1"/>
      <c r="L36" s="12"/>
      <c r="M36" t="s">
        <v>61</v>
      </c>
      <c r="N36" s="12" t="s">
        <v>62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>
      <c r="A37" s="45" t="s">
        <v>16</v>
      </c>
      <c r="B37" s="45"/>
      <c r="C37" s="47">
        <f>+C36</f>
        <v>0</v>
      </c>
      <c r="E37" s="8">
        <v>0</v>
      </c>
      <c r="H37" s="1"/>
      <c r="M37" t="s">
        <v>84</v>
      </c>
      <c r="N37" s="12" t="s">
        <v>83</v>
      </c>
      <c r="R37" s="12"/>
      <c r="S37" s="12"/>
      <c r="T37" s="12"/>
      <c r="U37" s="12"/>
      <c r="V37" s="12"/>
      <c r="W37" s="12"/>
      <c r="X37" s="12"/>
      <c r="Y37" s="12"/>
      <c r="Z37" s="12"/>
    </row>
    <row r="38" spans="1:26">
      <c r="A38" s="30"/>
      <c r="B38" s="30"/>
      <c r="C38" s="38"/>
      <c r="H38" s="1"/>
      <c r="M38" t="s">
        <v>57</v>
      </c>
      <c r="N38" s="12" t="s">
        <v>58</v>
      </c>
      <c r="U38" s="12"/>
      <c r="V38" s="12"/>
      <c r="W38" s="12"/>
      <c r="X38" s="12"/>
      <c r="Y38" s="12"/>
      <c r="Z38" s="12"/>
    </row>
    <row r="39" spans="1:26">
      <c r="A39" s="45" t="s">
        <v>17</v>
      </c>
      <c r="B39" s="45"/>
      <c r="C39" s="38"/>
      <c r="H39" s="1"/>
      <c r="M39" t="s">
        <v>44</v>
      </c>
      <c r="N39" s="12" t="s">
        <v>88</v>
      </c>
      <c r="P39" s="12"/>
      <c r="Q39" s="12">
        <v>48757.599999999999</v>
      </c>
      <c r="R39" s="12">
        <v>48757.599999999999</v>
      </c>
      <c r="S39" s="12">
        <v>48757.599999999999</v>
      </c>
      <c r="T39" s="12"/>
      <c r="U39" s="12"/>
      <c r="V39" s="13"/>
      <c r="W39" s="12"/>
      <c r="X39" s="12"/>
      <c r="Y39" s="12"/>
      <c r="Z39" s="12"/>
    </row>
    <row r="40" spans="1:26">
      <c r="A40" s="31" t="s">
        <v>18</v>
      </c>
      <c r="B40" s="31"/>
      <c r="C40" s="48">
        <v>1524269892</v>
      </c>
      <c r="E40" s="12">
        <v>3088116890</v>
      </c>
      <c r="H40" s="1" t="s">
        <v>23</v>
      </c>
      <c r="I40" s="12">
        <v>1752303391</v>
      </c>
      <c r="M40" t="s">
        <v>98</v>
      </c>
      <c r="N40" t="s">
        <v>99</v>
      </c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>
      <c r="A41" s="31" t="s">
        <v>106</v>
      </c>
      <c r="B41" s="31"/>
      <c r="C41" s="38">
        <v>0</v>
      </c>
      <c r="E41" s="12"/>
      <c r="H41" s="1"/>
      <c r="I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>
      <c r="A42" s="49" t="s">
        <v>114</v>
      </c>
      <c r="B42" s="31"/>
      <c r="C42" s="48">
        <v>-2536092023.9200001</v>
      </c>
      <c r="E42" s="12"/>
      <c r="H42" s="1"/>
      <c r="I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>
      <c r="A43" s="31" t="s">
        <v>19</v>
      </c>
      <c r="B43" s="31"/>
      <c r="C43" s="48">
        <v>271912512.44999999</v>
      </c>
      <c r="E43" s="12">
        <v>-1040719415.15</v>
      </c>
      <c r="H43" s="11" t="s">
        <v>78</v>
      </c>
      <c r="I43" s="12">
        <v>-1923712644.29</v>
      </c>
      <c r="J43" t="s">
        <v>79</v>
      </c>
      <c r="R43" s="12"/>
    </row>
    <row r="44" spans="1:26">
      <c r="A44" s="31" t="s">
        <v>112</v>
      </c>
      <c r="B44" s="31"/>
      <c r="C44" s="46">
        <v>1182617078.1300001</v>
      </c>
      <c r="D44" s="21"/>
      <c r="E44" s="7">
        <v>-220152.84</v>
      </c>
      <c r="H44" s="1" t="s">
        <v>24</v>
      </c>
    </row>
    <row r="45" spans="1:26">
      <c r="A45" s="45" t="s">
        <v>20</v>
      </c>
      <c r="B45" s="45"/>
      <c r="C45" s="50">
        <f>SUM(C40:C44)</f>
        <v>442707458.66000009</v>
      </c>
      <c r="E45" s="10">
        <v>2047177322.01</v>
      </c>
    </row>
    <row r="46" spans="1:26">
      <c r="A46" s="45"/>
      <c r="B46" s="45"/>
      <c r="C46" s="31"/>
      <c r="E46" s="1"/>
    </row>
    <row r="47" spans="1:26" ht="29.4" customHeight="1" thickBot="1">
      <c r="A47" s="51" t="s">
        <v>21</v>
      </c>
      <c r="B47" s="51"/>
      <c r="C47" s="44">
        <f>+C33+C45</f>
        <v>633148542.21000004</v>
      </c>
      <c r="E47" s="6">
        <v>2047397474.8499999</v>
      </c>
      <c r="O47" s="16">
        <f>SUM(O29:O37)</f>
        <v>0</v>
      </c>
      <c r="P47" s="16">
        <f>SUM(P29:P37)</f>
        <v>0</v>
      </c>
      <c r="Q47" s="16">
        <f>SUM(Q29:Q46)</f>
        <v>278561.42</v>
      </c>
      <c r="R47" s="16">
        <f>SUM(R29:R40)</f>
        <v>288218.53999999998</v>
      </c>
      <c r="S47" s="16">
        <f>SUM(S29:S40)</f>
        <v>288218.53999999998</v>
      </c>
      <c r="T47" s="16">
        <f t="shared" ref="T47:Y47" si="0">SUM(T29:T40)</f>
        <v>0</v>
      </c>
      <c r="U47" s="16">
        <f t="shared" si="0"/>
        <v>0</v>
      </c>
      <c r="V47" s="16">
        <f t="shared" si="0"/>
        <v>0</v>
      </c>
      <c r="W47" s="16">
        <f t="shared" si="0"/>
        <v>0</v>
      </c>
      <c r="X47" s="16">
        <f t="shared" si="0"/>
        <v>0</v>
      </c>
      <c r="Y47" s="16">
        <f t="shared" si="0"/>
        <v>0</v>
      </c>
      <c r="Z47" s="16">
        <f>SUM(Z29:Z40)</f>
        <v>0</v>
      </c>
    </row>
    <row r="48" spans="1:26" ht="15" thickTop="1">
      <c r="A48" s="31"/>
      <c r="B48" s="31"/>
      <c r="C48" s="31"/>
      <c r="T48" s="12"/>
    </row>
    <row r="49" spans="1:8">
      <c r="A49" s="31"/>
      <c r="B49" s="31"/>
      <c r="C49" s="52">
        <f>+C28-C47</f>
        <v>0</v>
      </c>
    </row>
    <row r="50" spans="1:8">
      <c r="A50" s="31"/>
      <c r="B50" s="31"/>
      <c r="C50" s="31"/>
    </row>
    <row r="51" spans="1:8">
      <c r="A51" s="53" t="s">
        <v>113</v>
      </c>
      <c r="B51" s="54"/>
      <c r="C51" s="55" t="s">
        <v>104</v>
      </c>
    </row>
    <row r="52" spans="1:8">
      <c r="A52" s="56" t="s">
        <v>105</v>
      </c>
      <c r="B52" s="57"/>
      <c r="C52" s="58" t="s">
        <v>22</v>
      </c>
    </row>
    <row r="53" spans="1:8">
      <c r="A53" s="31"/>
      <c r="B53" s="31"/>
      <c r="C53" s="31"/>
      <c r="H53" s="12">
        <v>1200717.19</v>
      </c>
    </row>
    <row r="54" spans="1:8">
      <c r="H54" s="12">
        <v>2275844.4</v>
      </c>
    </row>
    <row r="55" spans="1:8">
      <c r="H55" s="12">
        <v>75761.98</v>
      </c>
    </row>
    <row r="56" spans="1:8">
      <c r="H56" s="12">
        <v>29039.38</v>
      </c>
    </row>
    <row r="57" spans="1:8">
      <c r="H57" s="12">
        <v>1040760</v>
      </c>
    </row>
    <row r="58" spans="1:8">
      <c r="H58" s="12">
        <v>10805760</v>
      </c>
    </row>
    <row r="59" spans="1:8">
      <c r="H59" s="12">
        <v>169665</v>
      </c>
    </row>
    <row r="60" spans="1:8">
      <c r="H60" s="16">
        <f>SUM(H53:H59)</f>
        <v>15597547.949999999</v>
      </c>
    </row>
  </sheetData>
  <mergeCells count="3">
    <mergeCell ref="A7:C7"/>
    <mergeCell ref="A8:C8"/>
    <mergeCell ref="A9:C9"/>
  </mergeCells>
  <printOptions horizontalCentered="1" verticalCentered="1"/>
  <pageMargins left="0.39370078740157483" right="0.70866141732283472" top="0.51181102362204722" bottom="0.74803149606299213" header="0.31496062992125984" footer="0.31496062992125984"/>
  <pageSetup scale="84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3066A-B07A-4978-9903-F67EF2A4A0E4}">
  <dimension ref="A1:F25"/>
  <sheetViews>
    <sheetView showGridLines="0" workbookViewId="0">
      <selection activeCell="E6" sqref="E6:F25"/>
    </sheetView>
  </sheetViews>
  <sheetFormatPr baseColWidth="10" defaultRowHeight="14.4"/>
  <cols>
    <col min="1" max="1" width="17" bestFit="1" customWidth="1"/>
    <col min="2" max="2" width="51" bestFit="1" customWidth="1"/>
    <col min="4" max="4" width="21.33203125" bestFit="1" customWidth="1"/>
    <col min="5" max="5" width="14" bestFit="1" customWidth="1"/>
  </cols>
  <sheetData>
    <row r="1" spans="1:6">
      <c r="A1" s="22" t="s">
        <v>65</v>
      </c>
      <c r="B1" s="23"/>
      <c r="C1" s="23"/>
    </row>
    <row r="2" spans="1:6">
      <c r="A2" s="23"/>
      <c r="B2" s="23"/>
      <c r="C2" s="23"/>
    </row>
    <row r="3" spans="1:6">
      <c r="A3" s="23"/>
      <c r="B3" s="23"/>
      <c r="C3" s="23"/>
    </row>
    <row r="4" spans="1:6">
      <c r="A4" s="24"/>
      <c r="B4" s="24"/>
      <c r="C4" s="24"/>
    </row>
    <row r="5" spans="1:6" ht="46.8">
      <c r="A5" s="14" t="s">
        <v>25</v>
      </c>
      <c r="B5" s="14" t="s">
        <v>26</v>
      </c>
      <c r="C5" s="14" t="s">
        <v>27</v>
      </c>
      <c r="D5" s="14" t="s">
        <v>28</v>
      </c>
      <c r="E5" s="15" t="s">
        <v>63</v>
      </c>
      <c r="F5" s="15" t="s">
        <v>64</v>
      </c>
    </row>
    <row r="6" spans="1:6">
      <c r="A6" s="17" t="s">
        <v>29</v>
      </c>
      <c r="B6" s="17" t="s">
        <v>30</v>
      </c>
      <c r="C6" s="18" t="s">
        <v>31</v>
      </c>
      <c r="D6" s="17" t="s">
        <v>32</v>
      </c>
      <c r="E6" s="19">
        <v>564766.18000000005</v>
      </c>
      <c r="F6" s="19">
        <v>0</v>
      </c>
    </row>
    <row r="7" spans="1:6">
      <c r="A7" s="17" t="s">
        <v>29</v>
      </c>
      <c r="B7" s="17" t="s">
        <v>30</v>
      </c>
      <c r="C7" s="18" t="s">
        <v>66</v>
      </c>
      <c r="D7" s="17" t="s">
        <v>67</v>
      </c>
      <c r="E7" s="19">
        <v>216592.75</v>
      </c>
      <c r="F7" s="19">
        <v>216592.75</v>
      </c>
    </row>
    <row r="8" spans="1:6">
      <c r="A8" s="17" t="s">
        <v>29</v>
      </c>
      <c r="B8" s="17" t="s">
        <v>30</v>
      </c>
      <c r="C8" s="18" t="s">
        <v>68</v>
      </c>
      <c r="D8" s="17" t="s">
        <v>69</v>
      </c>
      <c r="E8" s="19">
        <v>419358.26</v>
      </c>
      <c r="F8" s="19">
        <v>0</v>
      </c>
    </row>
    <row r="9" spans="1:6">
      <c r="A9" s="17" t="s">
        <v>33</v>
      </c>
      <c r="B9" s="17" t="s">
        <v>34</v>
      </c>
      <c r="C9" s="18" t="s">
        <v>35</v>
      </c>
      <c r="D9" s="17" t="s">
        <v>36</v>
      </c>
      <c r="E9" s="19">
        <v>12971.69</v>
      </c>
      <c r="F9" s="19">
        <v>0</v>
      </c>
    </row>
    <row r="10" spans="1:6">
      <c r="A10" s="17" t="s">
        <v>33</v>
      </c>
      <c r="B10" s="17" t="s">
        <v>34</v>
      </c>
      <c r="C10" s="18" t="s">
        <v>35</v>
      </c>
      <c r="D10" s="17" t="s">
        <v>37</v>
      </c>
      <c r="E10" s="19">
        <v>25016</v>
      </c>
      <c r="F10" s="19">
        <v>0</v>
      </c>
    </row>
    <row r="11" spans="1:6">
      <c r="A11" s="17" t="s">
        <v>33</v>
      </c>
      <c r="B11" s="17" t="s">
        <v>34</v>
      </c>
      <c r="C11" s="18" t="s">
        <v>38</v>
      </c>
      <c r="D11" s="17" t="s">
        <v>39</v>
      </c>
      <c r="E11" s="19">
        <v>332000</v>
      </c>
      <c r="F11" s="19">
        <v>0</v>
      </c>
    </row>
    <row r="12" spans="1:6">
      <c r="A12" s="17" t="s">
        <v>33</v>
      </c>
      <c r="B12" s="17" t="s">
        <v>34</v>
      </c>
      <c r="C12" s="18" t="s">
        <v>40</v>
      </c>
      <c r="D12" s="17" t="s">
        <v>41</v>
      </c>
      <c r="E12" s="19">
        <v>524510</v>
      </c>
      <c r="F12" s="19">
        <v>0</v>
      </c>
    </row>
    <row r="13" spans="1:6">
      <c r="A13" s="17" t="s">
        <v>33</v>
      </c>
      <c r="B13" s="17" t="s">
        <v>34</v>
      </c>
      <c r="C13" s="18" t="s">
        <v>42</v>
      </c>
      <c r="D13" s="17" t="s">
        <v>43</v>
      </c>
      <c r="E13" s="19">
        <v>1381346.71</v>
      </c>
      <c r="F13" s="19">
        <v>0</v>
      </c>
    </row>
    <row r="14" spans="1:6">
      <c r="A14" s="17" t="s">
        <v>44</v>
      </c>
      <c r="B14" s="17" t="s">
        <v>45</v>
      </c>
      <c r="C14" s="18" t="s">
        <v>46</v>
      </c>
      <c r="D14" s="17" t="s">
        <v>47</v>
      </c>
      <c r="E14" s="19">
        <v>30021.61</v>
      </c>
      <c r="F14" s="19">
        <v>30021.61</v>
      </c>
    </row>
    <row r="15" spans="1:6">
      <c r="A15" s="17" t="s">
        <v>44</v>
      </c>
      <c r="B15" s="17" t="s">
        <v>45</v>
      </c>
      <c r="C15" s="18" t="s">
        <v>48</v>
      </c>
      <c r="D15" s="17" t="s">
        <v>49</v>
      </c>
      <c r="E15" s="19">
        <v>31549.98</v>
      </c>
      <c r="F15" s="19">
        <v>31549.98</v>
      </c>
    </row>
    <row r="16" spans="1:6">
      <c r="A16" s="17" t="s">
        <v>44</v>
      </c>
      <c r="B16" s="17" t="s">
        <v>45</v>
      </c>
      <c r="C16" s="18" t="s">
        <v>66</v>
      </c>
      <c r="D16" s="17" t="s">
        <v>67</v>
      </c>
      <c r="E16" s="19">
        <v>1328.39</v>
      </c>
      <c r="F16" s="19">
        <v>1328.39</v>
      </c>
    </row>
    <row r="17" spans="1:6">
      <c r="A17" s="17" t="s">
        <v>44</v>
      </c>
      <c r="B17" s="17" t="s">
        <v>45</v>
      </c>
      <c r="C17" s="18" t="s">
        <v>70</v>
      </c>
      <c r="D17" s="17" t="s">
        <v>71</v>
      </c>
      <c r="E17" s="19">
        <v>12862</v>
      </c>
      <c r="F17" s="19">
        <v>0</v>
      </c>
    </row>
    <row r="18" spans="1:6">
      <c r="A18" s="17" t="s">
        <v>50</v>
      </c>
      <c r="B18" s="17" t="s">
        <v>51</v>
      </c>
      <c r="C18" s="18" t="s">
        <v>52</v>
      </c>
      <c r="D18" s="17" t="s">
        <v>53</v>
      </c>
      <c r="E18" s="19">
        <v>13147.56</v>
      </c>
      <c r="F18" s="19">
        <v>0</v>
      </c>
    </row>
    <row r="19" spans="1:6">
      <c r="A19" s="17" t="s">
        <v>50</v>
      </c>
      <c r="B19" s="17" t="s">
        <v>51</v>
      </c>
      <c r="C19" s="18" t="s">
        <v>48</v>
      </c>
      <c r="D19" s="17" t="s">
        <v>49</v>
      </c>
      <c r="E19" s="19">
        <v>15891.82</v>
      </c>
      <c r="F19" s="19">
        <v>15891.82</v>
      </c>
    </row>
    <row r="20" spans="1:6">
      <c r="A20" s="17" t="s">
        <v>54</v>
      </c>
      <c r="B20" s="17" t="s">
        <v>55</v>
      </c>
      <c r="C20" s="18" t="s">
        <v>42</v>
      </c>
      <c r="D20" s="17" t="s">
        <v>56</v>
      </c>
      <c r="E20" s="19">
        <v>202960</v>
      </c>
      <c r="F20" s="19">
        <v>0</v>
      </c>
    </row>
    <row r="21" spans="1:6">
      <c r="A21" s="17" t="s">
        <v>54</v>
      </c>
      <c r="B21" s="17" t="s">
        <v>55</v>
      </c>
      <c r="C21" s="18" t="s">
        <v>72</v>
      </c>
      <c r="D21" s="17" t="s">
        <v>73</v>
      </c>
      <c r="E21" s="19">
        <v>837800</v>
      </c>
      <c r="F21" s="19">
        <v>0</v>
      </c>
    </row>
    <row r="22" spans="1:6">
      <c r="A22" s="17" t="s">
        <v>57</v>
      </c>
      <c r="B22" s="17" t="s">
        <v>58</v>
      </c>
      <c r="C22" s="18" t="s">
        <v>59</v>
      </c>
      <c r="D22" s="17" t="s">
        <v>60</v>
      </c>
      <c r="E22" s="19">
        <v>10805760</v>
      </c>
      <c r="F22" s="19">
        <v>0</v>
      </c>
    </row>
    <row r="23" spans="1:6">
      <c r="A23" s="17" t="s">
        <v>61</v>
      </c>
      <c r="B23" s="17" t="s">
        <v>62</v>
      </c>
      <c r="C23" s="18" t="s">
        <v>46</v>
      </c>
      <c r="D23" s="17" t="s">
        <v>47</v>
      </c>
      <c r="E23" s="19">
        <v>101135</v>
      </c>
      <c r="F23" s="19">
        <v>101135</v>
      </c>
    </row>
    <row r="24" spans="1:6">
      <c r="A24" s="17" t="s">
        <v>61</v>
      </c>
      <c r="B24" s="17" t="s">
        <v>62</v>
      </c>
      <c r="C24" s="18" t="s">
        <v>48</v>
      </c>
      <c r="D24" s="17" t="s">
        <v>49</v>
      </c>
      <c r="E24" s="19">
        <v>63280</v>
      </c>
      <c r="F24" s="19">
        <v>63280</v>
      </c>
    </row>
    <row r="25" spans="1:6">
      <c r="A25" s="17" t="s">
        <v>61</v>
      </c>
      <c r="B25" s="17" t="s">
        <v>62</v>
      </c>
      <c r="C25" s="18" t="s">
        <v>66</v>
      </c>
      <c r="D25" s="17" t="s">
        <v>67</v>
      </c>
      <c r="E25" s="19">
        <v>5250</v>
      </c>
      <c r="F25" s="19">
        <v>5250</v>
      </c>
    </row>
  </sheetData>
  <mergeCells count="1">
    <mergeCell ref="A1:C4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25 (2)</vt:lpstr>
      <vt:lpstr>RELACION CTAS ACTIVOS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Ydalia Molina</dc:creator>
  <cp:lastModifiedBy>Wanda Valdez</cp:lastModifiedBy>
  <cp:lastPrinted>2025-06-24T13:42:30Z</cp:lastPrinted>
  <dcterms:created xsi:type="dcterms:W3CDTF">2021-08-05T18:04:14Z</dcterms:created>
  <dcterms:modified xsi:type="dcterms:W3CDTF">2025-06-24T14:31:06Z</dcterms:modified>
</cp:coreProperties>
</file>