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admin_urbe_gob_do/Documents/Ingeniería de Costos/URBE-PROYECTOS/INFORMACION DE PORTAL DE TRANSPARENCIA/Julio - Sept 2025/"/>
    </mc:Choice>
  </mc:AlternateContent>
  <xr:revisionPtr revIDLastSave="355" documentId="13_ncr:1_{FAE181D3-A596-41A3-8FC4-C144235F749C}" xr6:coauthVersionLast="47" xr6:coauthVersionMax="47" xr10:uidLastSave="{F51589D6-1A66-4E34-A0AB-5A0B49944856}"/>
  <bookViews>
    <workbookView xWindow="-120" yWindow="-120" windowWidth="29040" windowHeight="15720" xr2:uid="{00000000-000D-0000-FFFF-FFFF00000000}"/>
  </bookViews>
  <sheets>
    <sheet name="INFORME SEGUIMIENTO " sheetId="6" r:id="rId1"/>
  </sheets>
  <definedNames>
    <definedName name="_xlnm.Print_Area" localSheetId="0">'INFORME SEGUIMIENTO '!$A$1:$N$24</definedName>
    <definedName name="_xlnm.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6" l="1"/>
  <c r="O6" i="6" l="1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6"/>
  <c r="O7" i="6"/>
  <c r="J23" i="6"/>
  <c r="J15" i="6"/>
  <c r="G7" i="6" l="1"/>
  <c r="J17" i="6"/>
  <c r="G17" i="6" s="1"/>
  <c r="J24" i="6"/>
  <c r="G24" i="6" s="1"/>
  <c r="G23" i="6"/>
  <c r="J22" i="6"/>
  <c r="G22" i="6"/>
  <c r="J21" i="6"/>
  <c r="G21" i="6"/>
  <c r="J20" i="6"/>
  <c r="G20" i="6" s="1"/>
  <c r="J19" i="6"/>
  <c r="G19" i="6"/>
  <c r="J18" i="6"/>
  <c r="G18" i="6"/>
  <c r="J16" i="6"/>
  <c r="G16" i="6" s="1"/>
  <c r="G15" i="6"/>
  <c r="J14" i="6"/>
  <c r="G14" i="6"/>
  <c r="J13" i="6"/>
  <c r="G13" i="6" s="1"/>
  <c r="J12" i="6"/>
  <c r="G12" i="6"/>
  <c r="J11" i="6"/>
  <c r="G11" i="6"/>
  <c r="J10" i="6"/>
  <c r="G10" i="6" s="1"/>
  <c r="J9" i="6"/>
  <c r="G9" i="6" s="1"/>
  <c r="J8" i="6"/>
  <c r="G8" i="6" s="1"/>
  <c r="J6" i="6"/>
  <c r="G6" i="6" s="1"/>
  <c r="A6" i="6"/>
  <c r="J5" i="6"/>
  <c r="G5" i="6"/>
  <c r="A8" i="6" l="1"/>
  <c r="A9" i="6" s="1"/>
  <c r="A10" i="6" s="1"/>
  <c r="A11" i="6" s="1"/>
  <c r="A12" i="6" s="1"/>
  <c r="A13" i="6" s="1"/>
  <c r="A14" i="6" s="1"/>
  <c r="A15" i="6" s="1"/>
  <c r="A7" i="6"/>
  <c r="A16" i="6"/>
  <c r="A18" i="6" s="1"/>
  <c r="A19" i="6" s="1"/>
  <c r="A20" i="6" s="1"/>
  <c r="A21" i="6" s="1"/>
  <c r="A22" i="6" s="1"/>
  <c r="A23" i="6" s="1"/>
  <c r="A24" i="6" s="1"/>
  <c r="A17" i="6"/>
</calcChain>
</file>

<file path=xl/sharedStrings.xml><?xml version="1.0" encoding="utf-8"?>
<sst xmlns="http://schemas.openxmlformats.org/spreadsheetml/2006/main" count="99" uniqueCount="61">
  <si>
    <t>TIPO PROYECTO</t>
  </si>
  <si>
    <t>NOMBRE</t>
  </si>
  <si>
    <t xml:space="preserve">INFORME DE SEGUIMIENTO Y PRESUPUESTO DE PROGRAMAS Y PROYECTOS </t>
  </si>
  <si>
    <t>CONTRATISTA</t>
  </si>
  <si>
    <t>INFRAESTRUCTURA VIAL</t>
  </si>
  <si>
    <t>CONTRATO NO.</t>
  </si>
  <si>
    <t>EJECUCION</t>
  </si>
  <si>
    <t>NO.</t>
  </si>
  <si>
    <t>MONTO PAGADO TRIMESTRE  (RD$)</t>
  </si>
  <si>
    <t>MONTO PAGADO TOTAL (RD$)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</si>
  <si>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</si>
  <si>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</si>
  <si>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</si>
  <si>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</si>
  <si>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</si>
  <si>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</si>
  <si>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</si>
  <si>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>UNIDAD EJECUTORA PARA LA READECUACION DE BARRIOS &amp; ENTORNOS</t>
  </si>
  <si>
    <t>URBE-30-2022</t>
  </si>
  <si>
    <t>CONSTRUCTORA IRGONZA S.R.L.</t>
  </si>
  <si>
    <t>INGENIERIA CIVIL INTERNACIONAL ICI, S.R.L.</t>
  </si>
  <si>
    <r>
      <t xml:space="preserve">CONCLUSION IGLESIA EVANGELICA LA NUEVA BARQUITA </t>
    </r>
    <r>
      <rPr>
        <b/>
        <sz val="10"/>
        <rFont val="Calibri Light"/>
        <family val="2"/>
        <scheme val="major"/>
      </rPr>
      <t>(CRBE-CCC-CP-2022-0008.)</t>
    </r>
  </si>
  <si>
    <r>
      <t xml:space="preserve">CONSTRUCCION VIA DE ACCESO SUR PROYECTO NUEVO DOMINGO SAVIO, SECTOR LA CIENAGA, DISTRITO NACIONAL </t>
    </r>
    <r>
      <rPr>
        <b/>
        <sz val="10"/>
        <rFont val="Calibri Light"/>
        <family val="2"/>
        <scheme val="major"/>
      </rPr>
      <t>(CRBE-CCC-LPN-2020-0003)</t>
    </r>
  </si>
  <si>
    <t>INFRAESTRUCTURA ESTRUCTURAL</t>
  </si>
  <si>
    <r>
      <t xml:space="preserve">CONSTRUCCIÓN HOGAR DEL DIA DEL CONAPE </t>
    </r>
    <r>
      <rPr>
        <b/>
        <sz val="10"/>
        <rFont val="Calibri Light"/>
        <family val="2"/>
        <scheme val="major"/>
      </rPr>
      <t>(CRBE-CCC-LPN-2023-0001)</t>
    </r>
  </si>
  <si>
    <t>HENRY VELOZ CIVIL GROUP, S. R. L.</t>
  </si>
  <si>
    <r>
      <t xml:space="preserve">CONSTRUCCIÓN E INSTALACIÓN DE   REDES  ELÉCTRICAS, BAJA TENSIÓN Y SISTEMA DE ALUMBRADO DE LA AVENIDA PASEO DE RIO DEL PROYECTO NUEVO DOMINGO SAVIO TRAMO I. </t>
    </r>
    <r>
      <rPr>
        <b/>
        <sz val="10"/>
        <rFont val="Calibri Light"/>
        <family val="2"/>
        <scheme val="major"/>
      </rPr>
      <t>(CRBE-CCC-LPN-2020-0005)</t>
    </r>
  </si>
  <si>
    <t>CONSORCIO ALFRETON OCESA, SRL.</t>
  </si>
  <si>
    <t>URBE-16-2021</t>
  </si>
  <si>
    <t>EN CIERRE</t>
  </si>
  <si>
    <r>
      <t xml:space="preserve">CONSTRUCCIÓN CALLE RICARDO CARTY Y ÁREAS DE RECREACIÓN. </t>
    </r>
    <r>
      <rPr>
        <b/>
        <sz val="10"/>
        <rFont val="Calibri Light"/>
        <family val="2"/>
        <scheme val="major"/>
      </rPr>
      <t>(CRBE-CCC-LPN-2021-0011)</t>
    </r>
  </si>
  <si>
    <t>INCONROD</t>
  </si>
  <si>
    <r>
      <t xml:space="preserve">CONSTRUCCIÓN DE ACCESO PEATONAL, PROYECTO, SECTOR LA CIENAGA, DISTRITO NACIONAL. </t>
    </r>
    <r>
      <rPr>
        <b/>
        <sz val="10"/>
        <rFont val="Calibri Light"/>
        <family val="2"/>
        <scheme val="major"/>
      </rPr>
      <t>(CRBE-CCC-2023-0005)</t>
    </r>
  </si>
  <si>
    <t>CONSORCIO NUEVO DOMINGO PEATONAL</t>
  </si>
  <si>
    <r>
      <t xml:space="preserve">CONSTRUCCIÓN EDIFICIO CAPITANIA PARA LA PROTECCIÓN DE LAS MARGENES ORIENTAL Y OCCIDENTAL DEL RIO OZAMA  </t>
    </r>
    <r>
      <rPr>
        <b/>
        <sz val="10"/>
        <rFont val="Calibri Light"/>
        <family val="2"/>
        <scheme val="major"/>
      </rPr>
      <t>(CRBE-CCC-CP-2019-0021)</t>
    </r>
  </si>
  <si>
    <t>ENA INGENIERIA Y MATERIALES S.R.L</t>
  </si>
  <si>
    <r>
      <t xml:space="preserve">CONSTRUCCIÓN DETACAMENTO POLICIA NACIONAL.  </t>
    </r>
    <r>
      <rPr>
        <b/>
        <sz val="10"/>
        <rFont val="Calibri Light"/>
        <family val="2"/>
        <scheme val="major"/>
      </rPr>
      <t>(CRBE-CCC-CP-2023-0006)</t>
    </r>
  </si>
  <si>
    <t>CONSORCIO PROVECTUS</t>
  </si>
  <si>
    <r>
      <t xml:space="preserve">CONSTRUCCION DE ESTACIONAMIENTOS Y AREAS RECREATIVAS PROYECTO NUEVO DOMINGO SAVIO, SECTORES LA CIENAGA Y LOS GUANDULES, D.N.  </t>
    </r>
    <r>
      <rPr>
        <b/>
        <sz val="10"/>
        <rFont val="Calibri Light"/>
        <family val="2"/>
        <scheme val="major"/>
      </rPr>
      <t>(CRBE-CCC-CP-2023-0007)</t>
    </r>
  </si>
  <si>
    <t>PRODICON SRL</t>
  </si>
  <si>
    <r>
      <t xml:space="preserve">DEMOLICIÓN, LIMPIEZA, NIVELACIÓN Y CONSTRUCCIÓN DE CIERRE DEFINITIVO PARA PROYECTO P30M. DISTRITO NACIONAL. </t>
    </r>
    <r>
      <rPr>
        <b/>
        <sz val="10"/>
        <rFont val="Calibri Light"/>
        <family val="2"/>
        <scheme val="major"/>
      </rPr>
      <t>(URBE-CCC-CP-2024-0005)</t>
    </r>
  </si>
  <si>
    <t>MADISON CONSTRUCCIONES, S.R.L.</t>
  </si>
  <si>
    <t>CONSORCIO COEMSA</t>
  </si>
  <si>
    <r>
      <t xml:space="preserve">CONSTRUCCION DE REDES ELECTRICAS, MEDIA TENSION (MT), BAJA TENSION (BT) E ILUMINACION. </t>
    </r>
    <r>
      <rPr>
        <b/>
        <sz val="10"/>
        <rFont val="Calibri Light"/>
        <family val="2"/>
        <scheme val="major"/>
      </rPr>
      <t>(URBE-CCC-CP-2024-0008)</t>
    </r>
  </si>
  <si>
    <r>
      <t xml:space="preserve">CONSTRUCCIÓN DE ESTACIONAMIENTO EN SUPERFICIE, AREAS COMPLEMENTARIAS Y URBANISMO GENERAL, DEL PROYECTO PATINODROMO Y PARQUE DEPORTIVO ´´PASEO 30 DE MAYO´´. </t>
    </r>
    <r>
      <rPr>
        <b/>
        <sz val="10"/>
        <rFont val="Calibri Light"/>
        <family val="2"/>
        <scheme val="major"/>
      </rPr>
      <t>(URBE-CCC-CP-2024-0006)</t>
    </r>
  </si>
  <si>
    <t>WTD DOMINICANA SRL</t>
  </si>
  <si>
    <r>
      <t xml:space="preserve">CONSTRUCCIÓN DE REDES ELECTRICAS, AREAS VERDES, ARBORIZACION Y REDES HIDROSANITARIAS DEL PROYECTO PATINODROMO Y PARQUE DEPORTIVO ´´PASEO 30 DE MAYO´´. </t>
    </r>
    <r>
      <rPr>
        <b/>
        <sz val="10"/>
        <rFont val="Calibri Light"/>
        <family val="2"/>
        <scheme val="major"/>
      </rPr>
      <t>(URBE-CCC-CP-2024-0008)</t>
    </r>
  </si>
  <si>
    <r>
      <t xml:space="preserve">CONSTRUCCION DE PATINODROMO. DISTRITO NACIONAL.. </t>
    </r>
    <r>
      <rPr>
        <b/>
        <sz val="10"/>
        <rFont val="Calibri Light"/>
        <family val="2"/>
        <scheme val="major"/>
      </rPr>
      <t>(URBE-CCC-CP-2024-0011)</t>
    </r>
  </si>
  <si>
    <t>CODOM, S.R.L.</t>
  </si>
  <si>
    <r>
      <t xml:space="preserve">DEMOLICION, BOTE Y ADECUACION DE TERRENOS EN BORDE DE RIO, BARRIO LAS LILAS, SANTO DOMINGO ESTE, PROYECTO ´´RECUPERACION MARGENES DEL OZAMA EN LAS LILAS´´. </t>
    </r>
    <r>
      <rPr>
        <b/>
        <sz val="10"/>
        <rFont val="Calibri Light"/>
        <family val="2"/>
        <scheme val="major"/>
      </rPr>
      <t>(URBE-CCC-CP-2024-0009)</t>
    </r>
  </si>
  <si>
    <r>
      <t xml:space="preserve">SUPERVISIÓN DE LAS OBRAS DE CONSTRUCCIÓN DE VÍA DE ACCESO SUR, CONSTRUCCIÓN POLIDEPORTIVO Y ÁREAS DE ESTACIONAMIENTOS PARQUE LINEAL, CONSTRUCCIÓN DE VÍA DE PASO DEL RIO, TRAMO LA CIÉNEGA. CONSTRUCCIÓN VÍA ACCESO NORTE, PARQUES Y ÁREAS DEPORTIVAS, PROYECTO NUEVO DOMINGO SAVIO, SECTOR LOS GUANDULES, DISTRITO NACIONAL. CONSTRUCCIÓN CALLE RICARDO CARTY Y ÁREAS DE RECREACIÓN. </t>
    </r>
    <r>
      <rPr>
        <b/>
        <sz val="10"/>
        <rFont val="Calibri Light"/>
        <family val="2"/>
        <scheme val="major"/>
      </rPr>
      <t>(URBE-CCC-CP-2024-0009)</t>
    </r>
  </si>
  <si>
    <t>CONSORCIO CMAT - VIALIA</t>
  </si>
  <si>
    <t>MUDANZA Y ACARREO DE RESIDENTES EN ZONA DE ALTO RIESGO (LOS GUANDULES &amp; LA CIENAGA)</t>
  </si>
  <si>
    <t>MUDOM</t>
  </si>
  <si>
    <t>CONSTRUCCIÓN E ISTALACIÓN DE MOBILIARIO URBANO Y SEÑALETICA PARA PROYECTO PATINÓDROMO Y PARQUE DEPORTIVO P30M</t>
  </si>
  <si>
    <t>DINEBA DISENOS INTERIORES Y EBANISTERIA S.R.L.</t>
  </si>
  <si>
    <t>CONSTRUCCIÓN DE PASEO URBANO DEL PROYECTO PATINÓDROMO Y PARQUE DEPORTIVO PASEO 30 DE MAYO.</t>
  </si>
  <si>
    <t>CAMILO J HURTADO C INGENIEROS ASOCIADOS SRL</t>
  </si>
  <si>
    <t xml:space="preserve">CORTE AL TRIMESTRE  DE  (JULIO-SEPTIEMBRE 2025) </t>
  </si>
  <si>
    <t>CONSTRUCCIÓN VIA ACCESO NORTE, PARQUES Y AREAS DEPORTIVAS, PROYECTO NUEVO DOMINGO SAVIO, SECTOR LOS GUANDULES, DISTRITO NACIONAL</t>
  </si>
  <si>
    <t>CONSORCIO ECOCIMAG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</si>
</sst>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2"/>
      <color theme="8" tint="-0.249977111117893"/>
      <name val="Sakkal Majalla"/>
      <charset val="17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/>
    </xf>
    <xf numFmtId="43" fontId="4" fillId="0" borderId="0" xfId="12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10" fontId="0" fillId="0" borderId="0" xfId="1" applyNumberFormat="1" applyFont="1"/>
  </cellXfs>
  <cellStyles count="13">
    <cellStyle name="Currency 2" xfId="10" xr:uid="{00000000-0005-0000-0000-000000000000}"/>
    <cellStyle name="Millares" xfId="12" builtinId="3"/>
    <cellStyle name="Millares 2 2 2" xfId="4" xr:uid="{00000000-0005-0000-0000-000001000000}"/>
    <cellStyle name="Normal" xfId="0" builtinId="0"/>
    <cellStyle name="Normal 10" xfId="11" xr:uid="{8A3C8DFE-39BE-4D58-A64E-D63B68D15C07}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1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426719</xdr:colOff>
      <xdr:row>0</xdr:row>
      <xdr:rowOff>228600</xdr:rowOff>
    </xdr:from>
    <xdr:to>
      <xdr:col>3</xdr:col>
      <xdr:colOff>2731918</xdr:colOff>
      <xdr:row>2</xdr:row>
      <xdr:rowOff>149891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6AB59D-AFE9-4235-BF4D-6B7915E8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" y="228600"/>
          <a:ext cx="4724549" cy="77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62F8-5BAE-405E-8A94-32C2636873E5}">
  <sheetPr>
    <pageSetUpPr fitToPage="1"/>
  </sheetPr>
  <dimension ref="A1:CP30"/>
  <sheetViews>
    <sheetView tabSelected="1" view="pageBreakPreview" zoomScale="84" zoomScaleNormal="90" zoomScaleSheetLayoutView="84" workbookViewId="0">
      <selection activeCell="H11" sqref="H11"/>
    </sheetView>
  </sheetViews>
  <sheetFormatPr baseColWidth="10" defaultColWidth="11.5703125" defaultRowHeight="18" x14ac:dyDescent="0.45"/>
  <cols>
    <col min="1" max="1" width="6.7109375" customWidth="1"/>
    <col min="2" max="2" width="11.5703125" style="3" customWidth="1"/>
    <col min="3" max="3" width="18" style="1" customWidth="1"/>
    <col min="4" max="4" width="43.140625" style="1" customWidth="1"/>
    <col min="5" max="5" width="11.140625" style="5" customWidth="1"/>
    <col min="6" max="6" width="22.28515625" style="5" customWidth="1"/>
    <col min="7" max="7" width="12.42578125" style="4" customWidth="1"/>
    <col min="8" max="8" width="17.140625" style="4" customWidth="1"/>
    <col min="9" max="9" width="18" style="4" customWidth="1"/>
    <col min="10" max="10" width="19" style="4" customWidth="1"/>
    <col min="11" max="11" width="17.140625" style="4" customWidth="1"/>
    <col min="12" max="12" width="19.85546875" style="4" bestFit="1" customWidth="1"/>
    <col min="13" max="13" width="16.7109375" style="4" customWidth="1"/>
    <col min="14" max="14" width="16.28515625" style="4" customWidth="1"/>
    <col min="15" max="15" width="21.5703125" style="8" customWidth="1"/>
    <col min="16" max="16" width="14.7109375" bestFit="1" customWidth="1"/>
    <col min="22" max="22" width="11.42578125" customWidth="1"/>
  </cols>
  <sheetData>
    <row r="1" spans="1:94" s="1" customFormat="1" ht="36.75" x14ac:dyDescent="0.45">
      <c r="B1" s="19" t="s">
        <v>17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7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94" s="1" customFormat="1" ht="30.75" x14ac:dyDescent="0.45">
      <c r="B2" s="20" t="s">
        <v>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94" s="1" customFormat="1" ht="30.75" x14ac:dyDescent="0.45">
      <c r="B3" s="20" t="s">
        <v>58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94" ht="72.75" customHeight="1" x14ac:dyDescent="0.25">
      <c r="A4" s="13" t="s">
        <v>7</v>
      </c>
      <c r="B4" s="13" t="s">
        <v>13</v>
      </c>
      <c r="C4" s="14" t="s">
        <v>0</v>
      </c>
      <c r="D4" s="14" t="s">
        <v>1</v>
      </c>
      <c r="E4" s="15" t="s">
        <v>5</v>
      </c>
      <c r="F4" s="14" t="s">
        <v>3</v>
      </c>
      <c r="G4" s="14" t="s">
        <v>14</v>
      </c>
      <c r="H4" s="14" t="s">
        <v>15</v>
      </c>
      <c r="I4" s="14" t="s">
        <v>10</v>
      </c>
      <c r="J4" s="14" t="s">
        <v>16</v>
      </c>
      <c r="K4" s="14" t="s">
        <v>12</v>
      </c>
      <c r="L4" s="14" t="s">
        <v>11</v>
      </c>
      <c r="M4" s="14" t="s">
        <v>8</v>
      </c>
      <c r="N4" s="14" t="s">
        <v>9</v>
      </c>
    </row>
    <row r="5" spans="1:94" s="2" customFormat="1" ht="51" customHeight="1" x14ac:dyDescent="0.25">
      <c r="A5" s="9">
        <v>1</v>
      </c>
      <c r="B5" s="10" t="s">
        <v>29</v>
      </c>
      <c r="C5" s="10" t="s">
        <v>23</v>
      </c>
      <c r="D5" s="21" t="s">
        <v>21</v>
      </c>
      <c r="E5" s="10" t="s">
        <v>18</v>
      </c>
      <c r="F5" s="10" t="s">
        <v>19</v>
      </c>
      <c r="G5" s="17">
        <f>+L5/J5</f>
        <v>0.7867216306504099</v>
      </c>
      <c r="H5" s="12">
        <v>28682346.716899998</v>
      </c>
      <c r="I5" s="12">
        <v>0</v>
      </c>
      <c r="J5" s="12">
        <f>+H5+I5</f>
        <v>28682346.716899998</v>
      </c>
      <c r="K5" s="12"/>
      <c r="L5" s="12">
        <v>22565022.579999998</v>
      </c>
      <c r="M5" s="12"/>
      <c r="N5" s="12">
        <v>22565022.579999998</v>
      </c>
      <c r="O5" s="22">
        <f>+N5/J5</f>
        <v>0.7867216306504099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</row>
    <row r="6" spans="1:94" s="2" customFormat="1" ht="79.5" customHeight="1" x14ac:dyDescent="0.25">
      <c r="A6" s="9">
        <f>+A5+1</f>
        <v>2</v>
      </c>
      <c r="B6" s="10" t="s">
        <v>29</v>
      </c>
      <c r="C6" s="10" t="s">
        <v>4</v>
      </c>
      <c r="D6" s="21" t="s">
        <v>22</v>
      </c>
      <c r="E6" s="10" t="s">
        <v>28</v>
      </c>
      <c r="F6" s="10" t="s">
        <v>20</v>
      </c>
      <c r="G6" s="17">
        <f t="shared" ref="G6:G22" si="0">+L6/J6</f>
        <v>0.96892766344434345</v>
      </c>
      <c r="H6" s="12">
        <v>593939985.32000005</v>
      </c>
      <c r="I6" s="12">
        <v>125398470.06</v>
      </c>
      <c r="J6" s="12">
        <f t="shared" ref="J6:J22" si="1">+H6+I6</f>
        <v>719338455.38000011</v>
      </c>
      <c r="K6" s="12"/>
      <c r="L6" s="12">
        <v>696986928.79700661</v>
      </c>
      <c r="M6" s="12"/>
      <c r="N6" s="12">
        <v>696986928.79700661</v>
      </c>
      <c r="O6" s="22">
        <f t="shared" ref="O6:O24" si="2">+N6/J6</f>
        <v>0.96892766344434345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94" s="2" customFormat="1" ht="79.5" customHeight="1" x14ac:dyDescent="0.25">
      <c r="A7" s="9">
        <f>+A6+1</f>
        <v>3</v>
      </c>
      <c r="B7" s="10" t="s">
        <v>29</v>
      </c>
      <c r="C7" s="10" t="s">
        <v>4</v>
      </c>
      <c r="D7" s="21" t="s">
        <v>59</v>
      </c>
      <c r="E7" s="10"/>
      <c r="F7" s="10" t="s">
        <v>60</v>
      </c>
      <c r="G7" s="17">
        <f t="shared" ref="G7" si="3">+L7/J7</f>
        <v>0.75522470401426833</v>
      </c>
      <c r="H7" s="12">
        <v>658706924.04731929</v>
      </c>
      <c r="I7" s="12">
        <v>18630000</v>
      </c>
      <c r="J7" s="12">
        <f>+H7-I7</f>
        <v>640076924.04731929</v>
      </c>
      <c r="K7" s="12"/>
      <c r="L7" s="12">
        <v>483401905.50999999</v>
      </c>
      <c r="M7" s="12"/>
      <c r="N7" s="12">
        <v>451517527.58999997</v>
      </c>
      <c r="O7" s="22">
        <f t="shared" si="2"/>
        <v>0.7054113507716776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s="2" customFormat="1" ht="63.75" customHeight="1" x14ac:dyDescent="0.25">
      <c r="A8" s="9">
        <f>+A6+1</f>
        <v>3</v>
      </c>
      <c r="B8" s="10" t="s">
        <v>6</v>
      </c>
      <c r="C8" s="10" t="s">
        <v>23</v>
      </c>
      <c r="D8" s="11" t="s">
        <v>24</v>
      </c>
      <c r="E8" s="10"/>
      <c r="F8" s="10" t="s">
        <v>25</v>
      </c>
      <c r="G8" s="17">
        <f t="shared" si="0"/>
        <v>0.93131694256372577</v>
      </c>
      <c r="H8" s="12">
        <v>27135000.02</v>
      </c>
      <c r="I8" s="12">
        <v>0</v>
      </c>
      <c r="J8" s="12">
        <f t="shared" si="1"/>
        <v>27135000.02</v>
      </c>
      <c r="K8" s="12"/>
      <c r="L8" s="12">
        <v>25271285.255093038</v>
      </c>
      <c r="M8" s="12"/>
      <c r="N8" s="12">
        <v>25271285.255093038</v>
      </c>
      <c r="O8" s="22">
        <f t="shared" si="2"/>
        <v>0.93131694256372577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94" s="2" customFormat="1" ht="66.75" customHeight="1" x14ac:dyDescent="0.25">
      <c r="A9" s="9">
        <f t="shared" ref="A9:A24" si="4">+A8+1</f>
        <v>4</v>
      </c>
      <c r="B9" s="10" t="s">
        <v>6</v>
      </c>
      <c r="C9" s="10" t="s">
        <v>23</v>
      </c>
      <c r="D9" s="21" t="s">
        <v>26</v>
      </c>
      <c r="E9" s="10"/>
      <c r="F9" s="10" t="s">
        <v>27</v>
      </c>
      <c r="G9" s="17">
        <f t="shared" si="0"/>
        <v>0.81833533613333409</v>
      </c>
      <c r="H9" s="12">
        <v>49487282.159259401</v>
      </c>
      <c r="I9" s="12">
        <v>0</v>
      </c>
      <c r="J9" s="12">
        <f t="shared" si="1"/>
        <v>49487282.159259401</v>
      </c>
      <c r="K9" s="12"/>
      <c r="L9" s="12">
        <v>40497191.680122688</v>
      </c>
      <c r="M9" s="12"/>
      <c r="N9" s="12">
        <v>40497191.680122688</v>
      </c>
      <c r="O9" s="22">
        <f t="shared" si="2"/>
        <v>0.81833533613333409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94" s="2" customFormat="1" ht="58.5" customHeight="1" x14ac:dyDescent="0.25">
      <c r="A10" s="9">
        <f t="shared" si="4"/>
        <v>5</v>
      </c>
      <c r="B10" s="10" t="s">
        <v>6</v>
      </c>
      <c r="C10" s="10" t="s">
        <v>4</v>
      </c>
      <c r="D10" s="11" t="s">
        <v>30</v>
      </c>
      <c r="E10" s="10"/>
      <c r="F10" s="10" t="s">
        <v>31</v>
      </c>
      <c r="G10" s="17">
        <f t="shared" si="0"/>
        <v>0.74992319411480379</v>
      </c>
      <c r="H10" s="12">
        <v>141920319.80000001</v>
      </c>
      <c r="I10" s="12">
        <v>-1788480</v>
      </c>
      <c r="J10" s="12">
        <f t="shared" si="1"/>
        <v>140131839.80000001</v>
      </c>
      <c r="K10" s="12"/>
      <c r="L10" s="12">
        <v>105088116.89999999</v>
      </c>
      <c r="M10" s="12"/>
      <c r="N10" s="12">
        <v>105088116.89999999</v>
      </c>
      <c r="O10" s="22">
        <f t="shared" si="2"/>
        <v>0.74992319411480379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</row>
    <row r="11" spans="1:94" ht="55.5" customHeight="1" x14ac:dyDescent="0.25">
      <c r="A11" s="9">
        <f t="shared" si="4"/>
        <v>6</v>
      </c>
      <c r="B11" s="10" t="s">
        <v>6</v>
      </c>
      <c r="C11" s="10" t="s">
        <v>23</v>
      </c>
      <c r="D11" s="11" t="s">
        <v>32</v>
      </c>
      <c r="E11" s="10"/>
      <c r="F11" s="10" t="s">
        <v>33</v>
      </c>
      <c r="G11" s="17">
        <f t="shared" si="0"/>
        <v>0.40647020987575888</v>
      </c>
      <c r="H11" s="12">
        <v>20970000.046511002</v>
      </c>
      <c r="I11" s="12"/>
      <c r="J11" s="12">
        <f t="shared" si="1"/>
        <v>20970000.046511002</v>
      </c>
      <c r="K11" s="12"/>
      <c r="L11" s="12">
        <v>8523680.3200000003</v>
      </c>
      <c r="M11" s="12"/>
      <c r="N11" s="12">
        <v>6818944.25</v>
      </c>
      <c r="O11" s="22">
        <f t="shared" si="2"/>
        <v>0.32517616761448404</v>
      </c>
    </row>
    <row r="12" spans="1:94" ht="52.5" customHeight="1" x14ac:dyDescent="0.25">
      <c r="A12" s="9">
        <f t="shared" si="4"/>
        <v>7</v>
      </c>
      <c r="B12" s="10" t="s">
        <v>6</v>
      </c>
      <c r="C12" s="10" t="s">
        <v>23</v>
      </c>
      <c r="D12" s="11" t="s">
        <v>34</v>
      </c>
      <c r="E12" s="10"/>
      <c r="F12" s="10" t="s">
        <v>35</v>
      </c>
      <c r="G12" s="17">
        <f t="shared" si="0"/>
        <v>0.79825884137052472</v>
      </c>
      <c r="H12" s="12">
        <v>8407199.0600000005</v>
      </c>
      <c r="I12" s="12">
        <v>2101799.77</v>
      </c>
      <c r="J12" s="12">
        <f t="shared" si="1"/>
        <v>10508998.83</v>
      </c>
      <c r="K12" s="12"/>
      <c r="L12" s="12">
        <v>8388901.2300000004</v>
      </c>
      <c r="M12" s="12"/>
      <c r="N12" s="12">
        <v>4823017.59</v>
      </c>
      <c r="O12" s="22">
        <f t="shared" si="2"/>
        <v>0.45894168112682149</v>
      </c>
    </row>
    <row r="13" spans="1:94" ht="53.25" customHeight="1" x14ac:dyDescent="0.25">
      <c r="A13" s="9">
        <f t="shared" si="4"/>
        <v>8</v>
      </c>
      <c r="B13" s="10" t="s">
        <v>6</v>
      </c>
      <c r="C13" s="10" t="s">
        <v>23</v>
      </c>
      <c r="D13" s="11" t="s">
        <v>36</v>
      </c>
      <c r="E13" s="10"/>
      <c r="F13" s="10" t="s">
        <v>37</v>
      </c>
      <c r="G13" s="17">
        <f t="shared" si="0"/>
        <v>0.47626844069265328</v>
      </c>
      <c r="H13" s="12">
        <v>25822851.335926685</v>
      </c>
      <c r="I13" s="12"/>
      <c r="J13" s="12">
        <f t="shared" si="1"/>
        <v>25822851.335926685</v>
      </c>
      <c r="K13" s="12"/>
      <c r="L13" s="12">
        <v>12298609.140000001</v>
      </c>
      <c r="M13" s="12"/>
      <c r="N13" s="12">
        <v>12298609.140000001</v>
      </c>
      <c r="O13" s="22">
        <f t="shared" si="2"/>
        <v>0.47626844069265328</v>
      </c>
    </row>
    <row r="14" spans="1:94" ht="51" x14ac:dyDescent="0.25">
      <c r="A14" s="9">
        <f t="shared" si="4"/>
        <v>9</v>
      </c>
      <c r="B14" s="10" t="s">
        <v>6</v>
      </c>
      <c r="C14" s="10" t="s">
        <v>23</v>
      </c>
      <c r="D14" s="11" t="s">
        <v>38</v>
      </c>
      <c r="E14" s="10"/>
      <c r="F14" s="10" t="s">
        <v>39</v>
      </c>
      <c r="G14" s="17">
        <f t="shared" si="0"/>
        <v>0.16175836042305811</v>
      </c>
      <c r="H14" s="12">
        <v>72498414.049999997</v>
      </c>
      <c r="I14" s="12"/>
      <c r="J14" s="12">
        <f t="shared" si="1"/>
        <v>72498414.049999997</v>
      </c>
      <c r="K14" s="12"/>
      <c r="L14" s="12">
        <v>11727224.59</v>
      </c>
      <c r="M14" s="12"/>
      <c r="N14" s="12">
        <v>11727224.59</v>
      </c>
      <c r="O14" s="22">
        <f t="shared" si="2"/>
        <v>0.16175836042305811</v>
      </c>
    </row>
    <row r="15" spans="1:94" ht="127.5" x14ac:dyDescent="0.25">
      <c r="A15" s="9">
        <f t="shared" si="4"/>
        <v>10</v>
      </c>
      <c r="B15" s="10" t="s">
        <v>6</v>
      </c>
      <c r="C15" s="10" t="s">
        <v>23</v>
      </c>
      <c r="D15" s="11" t="s">
        <v>50</v>
      </c>
      <c r="E15" s="10"/>
      <c r="F15" s="10" t="s">
        <v>51</v>
      </c>
      <c r="G15" s="17">
        <f t="shared" si="0"/>
        <v>0.96692977873985708</v>
      </c>
      <c r="H15" s="12">
        <v>120954739.56870399</v>
      </c>
      <c r="I15" s="12"/>
      <c r="J15" s="12">
        <f t="shared" si="1"/>
        <v>120954739.56870399</v>
      </c>
      <c r="K15" s="12"/>
      <c r="L15" s="12">
        <v>116954739.56870399</v>
      </c>
      <c r="M15" s="12"/>
      <c r="N15" s="12">
        <v>106954739.56870399</v>
      </c>
      <c r="O15" s="22">
        <f t="shared" si="2"/>
        <v>0.88425422558949995</v>
      </c>
      <c r="P15" s="8"/>
    </row>
    <row r="16" spans="1:94" ht="60.75" customHeight="1" x14ac:dyDescent="0.25">
      <c r="A16" s="9">
        <f t="shared" si="4"/>
        <v>11</v>
      </c>
      <c r="B16" s="10" t="s">
        <v>6</v>
      </c>
      <c r="C16" s="10" t="s">
        <v>23</v>
      </c>
      <c r="D16" s="11" t="s">
        <v>52</v>
      </c>
      <c r="E16" s="10"/>
      <c r="F16" s="10" t="s">
        <v>53</v>
      </c>
      <c r="G16" s="17">
        <f t="shared" si="0"/>
        <v>0.84593450123761704</v>
      </c>
      <c r="H16" s="12">
        <v>33434710.829999998</v>
      </c>
      <c r="I16" s="12"/>
      <c r="J16" s="12">
        <f t="shared" si="1"/>
        <v>33434710.829999998</v>
      </c>
      <c r="K16" s="12"/>
      <c r="L16" s="12">
        <v>28283575.43</v>
      </c>
      <c r="M16" s="12"/>
      <c r="N16" s="12">
        <v>28283575.43</v>
      </c>
      <c r="O16" s="22">
        <f t="shared" si="2"/>
        <v>0.84593450123761704</v>
      </c>
    </row>
    <row r="17" spans="1:15" ht="57.75" customHeight="1" x14ac:dyDescent="0.25">
      <c r="A17" s="9">
        <f t="shared" si="4"/>
        <v>12</v>
      </c>
      <c r="B17" s="10" t="s">
        <v>6</v>
      </c>
      <c r="C17" s="10" t="s">
        <v>23</v>
      </c>
      <c r="D17" s="11" t="s">
        <v>40</v>
      </c>
      <c r="E17" s="10"/>
      <c r="F17" s="10" t="s">
        <v>41</v>
      </c>
      <c r="G17" s="17">
        <f t="shared" ref="G17" si="5">+L17/J17</f>
        <v>0.79795300040637085</v>
      </c>
      <c r="H17" s="12">
        <v>60067953.019275747</v>
      </c>
      <c r="I17" s="12"/>
      <c r="J17" s="12">
        <f t="shared" ref="J17" si="6">+H17+I17</f>
        <v>60067953.019275747</v>
      </c>
      <c r="K17" s="12"/>
      <c r="L17" s="12">
        <v>47931403.340000004</v>
      </c>
      <c r="M17" s="12"/>
      <c r="N17" s="12">
        <v>39703923.210000001</v>
      </c>
      <c r="O17" s="22">
        <f t="shared" si="2"/>
        <v>0.66098345647402124</v>
      </c>
    </row>
    <row r="18" spans="1:15" ht="52.5" customHeight="1" x14ac:dyDescent="0.25">
      <c r="A18" s="9">
        <f>+A16+1</f>
        <v>12</v>
      </c>
      <c r="B18" s="10" t="s">
        <v>6</v>
      </c>
      <c r="C18" s="10" t="s">
        <v>23</v>
      </c>
      <c r="D18" s="11" t="s">
        <v>43</v>
      </c>
      <c r="E18" s="10"/>
      <c r="F18" s="10" t="s">
        <v>42</v>
      </c>
      <c r="G18" s="17">
        <f t="shared" si="0"/>
        <v>0.27513700215888559</v>
      </c>
      <c r="H18" s="12">
        <v>45202627.100000001</v>
      </c>
      <c r="I18" s="12"/>
      <c r="J18" s="12">
        <f t="shared" si="1"/>
        <v>45202627.100000001</v>
      </c>
      <c r="K18" s="12"/>
      <c r="L18" s="12">
        <v>12436915.310000001</v>
      </c>
      <c r="M18" s="12"/>
      <c r="N18" s="12">
        <v>12436915.310000001</v>
      </c>
      <c r="O18" s="22">
        <f t="shared" si="2"/>
        <v>0.27513700215888559</v>
      </c>
    </row>
    <row r="19" spans="1:15" ht="63.75" x14ac:dyDescent="0.25">
      <c r="A19" s="9">
        <f t="shared" si="4"/>
        <v>13</v>
      </c>
      <c r="B19" s="10" t="s">
        <v>6</v>
      </c>
      <c r="C19" s="10" t="s">
        <v>23</v>
      </c>
      <c r="D19" s="11" t="s">
        <v>44</v>
      </c>
      <c r="E19" s="10"/>
      <c r="F19" s="10" t="s">
        <v>45</v>
      </c>
      <c r="G19" s="17">
        <f t="shared" si="0"/>
        <v>0.24823825789021825</v>
      </c>
      <c r="H19" s="12">
        <v>158113902.40000001</v>
      </c>
      <c r="I19" s="12"/>
      <c r="J19" s="12">
        <f t="shared" si="1"/>
        <v>158113902.40000001</v>
      </c>
      <c r="K19" s="12"/>
      <c r="L19" s="12">
        <v>39249919.68</v>
      </c>
      <c r="M19" s="12"/>
      <c r="N19" s="12">
        <v>39249919.68</v>
      </c>
      <c r="O19" s="22">
        <f t="shared" si="2"/>
        <v>0.24823825789021825</v>
      </c>
    </row>
    <row r="20" spans="1:15" ht="60" customHeight="1" x14ac:dyDescent="0.25">
      <c r="A20" s="9">
        <f t="shared" si="4"/>
        <v>14</v>
      </c>
      <c r="B20" s="10" t="s">
        <v>6</v>
      </c>
      <c r="C20" s="10" t="s">
        <v>23</v>
      </c>
      <c r="D20" s="11" t="s">
        <v>46</v>
      </c>
      <c r="E20" s="10"/>
      <c r="F20" s="10" t="s">
        <v>37</v>
      </c>
      <c r="G20" s="17">
        <f t="shared" si="0"/>
        <v>0.21323502063047378</v>
      </c>
      <c r="H20" s="12">
        <v>44302002.420000002</v>
      </c>
      <c r="I20" s="12"/>
      <c r="J20" s="12">
        <f t="shared" si="1"/>
        <v>44302002.420000002</v>
      </c>
      <c r="K20" s="12"/>
      <c r="L20" s="12">
        <v>9446738.4000000004</v>
      </c>
      <c r="M20" s="12"/>
      <c r="N20" s="12">
        <v>9446738.4000000004</v>
      </c>
      <c r="O20" s="22">
        <f t="shared" si="2"/>
        <v>0.21323502063047378</v>
      </c>
    </row>
    <row r="21" spans="1:15" ht="55.5" customHeight="1" x14ac:dyDescent="0.25">
      <c r="A21" s="9">
        <f t="shared" si="4"/>
        <v>15</v>
      </c>
      <c r="B21" s="10" t="s">
        <v>6</v>
      </c>
      <c r="C21" s="10" t="s">
        <v>23</v>
      </c>
      <c r="D21" s="11" t="s">
        <v>47</v>
      </c>
      <c r="E21" s="10"/>
      <c r="F21" s="10" t="s">
        <v>48</v>
      </c>
      <c r="G21" s="17">
        <f t="shared" si="0"/>
        <v>0.21094074797083803</v>
      </c>
      <c r="H21" s="12">
        <v>139467635.12029999</v>
      </c>
      <c r="I21" s="12"/>
      <c r="J21" s="12">
        <f t="shared" si="1"/>
        <v>139467635.12029999</v>
      </c>
      <c r="K21" s="12"/>
      <c r="L21" s="12">
        <v>29419407.27</v>
      </c>
      <c r="M21" s="12"/>
      <c r="N21" s="12">
        <v>29419407.27</v>
      </c>
      <c r="O21" s="22">
        <f t="shared" si="2"/>
        <v>0.21094074797083803</v>
      </c>
    </row>
    <row r="22" spans="1:15" ht="64.5" customHeight="1" x14ac:dyDescent="0.25">
      <c r="A22" s="9">
        <f t="shared" si="4"/>
        <v>16</v>
      </c>
      <c r="B22" s="10" t="s">
        <v>6</v>
      </c>
      <c r="C22" s="10" t="s">
        <v>23</v>
      </c>
      <c r="D22" s="11" t="s">
        <v>49</v>
      </c>
      <c r="E22" s="10"/>
      <c r="F22" s="10" t="s">
        <v>25</v>
      </c>
      <c r="G22" s="17">
        <f t="shared" si="0"/>
        <v>3.5304258207298461E-2</v>
      </c>
      <c r="H22" s="12">
        <v>39869104.789999999</v>
      </c>
      <c r="I22" s="12"/>
      <c r="J22" s="12">
        <f t="shared" si="1"/>
        <v>39869104.789999999</v>
      </c>
      <c r="K22" s="12"/>
      <c r="L22" s="12">
        <v>1407549.17</v>
      </c>
      <c r="M22" s="12"/>
      <c r="N22" s="12">
        <v>1407549.17</v>
      </c>
      <c r="O22" s="22">
        <f t="shared" si="2"/>
        <v>3.5304258207298461E-2</v>
      </c>
    </row>
    <row r="23" spans="1:15" ht="45.75" customHeight="1" x14ac:dyDescent="0.25">
      <c r="A23" s="9">
        <f t="shared" si="4"/>
        <v>17</v>
      </c>
      <c r="B23" s="10" t="s">
        <v>6</v>
      </c>
      <c r="C23" s="10" t="s">
        <v>23</v>
      </c>
      <c r="D23" s="11" t="s">
        <v>54</v>
      </c>
      <c r="E23" s="10"/>
      <c r="F23" s="10" t="s">
        <v>55</v>
      </c>
      <c r="G23" s="17">
        <f t="shared" ref="G23:G24" si="7">+L23/J23</f>
        <v>0</v>
      </c>
      <c r="H23" s="12">
        <v>57200000.009999998</v>
      </c>
      <c r="I23" s="12"/>
      <c r="J23" s="12">
        <f>+H23</f>
        <v>57200000.009999998</v>
      </c>
      <c r="K23" s="12"/>
      <c r="L23" s="12">
        <v>0</v>
      </c>
      <c r="M23" s="12"/>
      <c r="N23" s="12">
        <v>0</v>
      </c>
      <c r="O23" s="22">
        <f t="shared" si="2"/>
        <v>0</v>
      </c>
    </row>
    <row r="24" spans="1:15" ht="64.5" customHeight="1" x14ac:dyDescent="0.25">
      <c r="A24" s="9">
        <f t="shared" si="4"/>
        <v>18</v>
      </c>
      <c r="B24" s="10" t="s">
        <v>6</v>
      </c>
      <c r="C24" s="10" t="s">
        <v>4</v>
      </c>
      <c r="D24" s="11" t="s">
        <v>56</v>
      </c>
      <c r="E24" s="10"/>
      <c r="F24" s="10" t="s">
        <v>57</v>
      </c>
      <c r="G24" s="17">
        <f t="shared" si="7"/>
        <v>0</v>
      </c>
      <c r="H24" s="12">
        <v>126000660.56</v>
      </c>
      <c r="I24" s="12"/>
      <c r="J24" s="12">
        <f t="shared" ref="J24" si="8">+H24+I24</f>
        <v>126000660.56</v>
      </c>
      <c r="K24" s="12"/>
      <c r="L24" s="12">
        <v>0</v>
      </c>
      <c r="M24" s="12"/>
      <c r="N24" s="12">
        <v>0</v>
      </c>
      <c r="O24" s="22">
        <f t="shared" si="2"/>
        <v>0</v>
      </c>
    </row>
    <row r="25" spans="1:15" x14ac:dyDescent="0.45">
      <c r="G25" s="16"/>
      <c r="H25" s="16"/>
      <c r="I25" s="16"/>
      <c r="J25" s="16"/>
      <c r="K25" s="16"/>
      <c r="L25" s="16"/>
    </row>
    <row r="26" spans="1:15" x14ac:dyDescent="0.45">
      <c r="G26" s="16"/>
      <c r="H26" s="16"/>
      <c r="I26" s="16"/>
      <c r="J26" s="16"/>
      <c r="K26" s="16"/>
      <c r="L26" s="16"/>
    </row>
    <row r="27" spans="1:15" x14ac:dyDescent="0.45">
      <c r="G27" s="16"/>
      <c r="H27" s="16"/>
      <c r="I27" s="16"/>
      <c r="J27" s="16"/>
      <c r="K27" s="16"/>
      <c r="L27" s="16"/>
    </row>
    <row r="28" spans="1:15" x14ac:dyDescent="0.45">
      <c r="G28" s="3"/>
      <c r="H28" s="16"/>
      <c r="I28" s="16"/>
      <c r="J28" s="16"/>
      <c r="K28" s="16"/>
      <c r="L28" s="16"/>
    </row>
    <row r="29" spans="1:15" x14ac:dyDescent="0.45">
      <c r="G29" s="16"/>
      <c r="H29" s="16"/>
      <c r="I29" s="16"/>
      <c r="J29" s="18"/>
      <c r="K29" s="16"/>
      <c r="L29" s="16"/>
    </row>
    <row r="30" spans="1:15" x14ac:dyDescent="0.45">
      <c r="G30" s="16"/>
      <c r="H30" s="16"/>
      <c r="I30" s="16"/>
      <c r="J30" s="16"/>
      <c r="K30" s="16"/>
      <c r="L30" s="16"/>
    </row>
  </sheetData>
  <mergeCells count="3">
    <mergeCell ref="B1:N1"/>
    <mergeCell ref="B2:N2"/>
    <mergeCell ref="B3:N3"/>
  </mergeCells>
  <conditionalFormatting sqref="B5:N24">
    <cfRule type="expression" dxfId="0" priority="1">
      <formula>_xlfn.ISFORMULA(B5)</formula>
    </cfRule>
  </conditionalFormatting>
  <pageMargins left="0.70866141732283472" right="0.70866141732283472" top="0.74803149606299213" bottom="0.74803149606299213" header="0.31496062992125984" footer="0.31496062992125984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Dalvin De La Cruz</cp:lastModifiedBy>
  <cp:lastPrinted>2025-10-13T15:18:25Z</cp:lastPrinted>
  <dcterms:created xsi:type="dcterms:W3CDTF">2022-01-27T19:21:51Z</dcterms:created>
  <dcterms:modified xsi:type="dcterms:W3CDTF">2025-10-13T15:24:47Z</dcterms:modified>
</cp:coreProperties>
</file>