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3B98CB28-83BB-4CDE-A676-88FE31DE51FB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2024'!$B$5:$P$71</definedName>
    <definedName name="_xlnm._FilterDatabase" localSheetId="1" hidden="1">'NOMINA TEMPORAL 2024'!$B$7:$P$74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2" l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7" i="2"/>
  <c r="J9" i="1"/>
  <c r="O9" i="1"/>
  <c r="B35" i="1" l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P9" i="1"/>
  <c r="B50" i="1" l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N71" i="2"/>
  <c r="H23" i="3"/>
  <c r="K23" i="3"/>
  <c r="L23" i="3"/>
  <c r="M23" i="3"/>
  <c r="N23" i="3"/>
  <c r="M71" i="2"/>
  <c r="L71" i="2"/>
  <c r="K71" i="2"/>
  <c r="H71" i="2"/>
  <c r="O67" i="2"/>
  <c r="J67" i="2"/>
  <c r="O24" i="2"/>
  <c r="J24" i="2"/>
  <c r="O8" i="2"/>
  <c r="J8" i="2"/>
  <c r="O43" i="2"/>
  <c r="J43" i="2"/>
  <c r="O53" i="2"/>
  <c r="J53" i="2"/>
  <c r="O7" i="2"/>
  <c r="J7" i="2"/>
  <c r="O70" i="2"/>
  <c r="J70" i="2"/>
  <c r="O69" i="2"/>
  <c r="J69" i="2"/>
  <c r="O68" i="2"/>
  <c r="J68" i="2"/>
  <c r="O66" i="2"/>
  <c r="J66" i="2"/>
  <c r="O65" i="2"/>
  <c r="J65" i="2"/>
  <c r="O64" i="2"/>
  <c r="J64" i="2"/>
  <c r="O63" i="2"/>
  <c r="J63" i="2"/>
  <c r="O62" i="2"/>
  <c r="J62" i="2"/>
  <c r="O61" i="2"/>
  <c r="J61" i="2"/>
  <c r="O60" i="2"/>
  <c r="J60" i="2"/>
  <c r="O59" i="2"/>
  <c r="J59" i="2"/>
  <c r="O58" i="2"/>
  <c r="J58" i="2"/>
  <c r="O57" i="2"/>
  <c r="J57" i="2"/>
  <c r="O56" i="2"/>
  <c r="J56" i="2"/>
  <c r="O55" i="2"/>
  <c r="J55" i="2"/>
  <c r="O54" i="2"/>
  <c r="J54" i="2"/>
  <c r="O52" i="2"/>
  <c r="J52" i="2"/>
  <c r="O51" i="2"/>
  <c r="J51" i="2"/>
  <c r="O50" i="2"/>
  <c r="J50" i="2"/>
  <c r="O49" i="2"/>
  <c r="J49" i="2"/>
  <c r="O48" i="2"/>
  <c r="J48" i="2"/>
  <c r="O47" i="2"/>
  <c r="J47" i="2"/>
  <c r="O46" i="2"/>
  <c r="J46" i="2"/>
  <c r="O45" i="2"/>
  <c r="J45" i="2"/>
  <c r="O44" i="2"/>
  <c r="J44" i="2"/>
  <c r="O42" i="2"/>
  <c r="J42" i="2"/>
  <c r="O41" i="2"/>
  <c r="J41" i="2"/>
  <c r="O40" i="2"/>
  <c r="J40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9" i="2"/>
  <c r="J9" i="2"/>
  <c r="B8" i="2"/>
  <c r="O6" i="2"/>
  <c r="J6" i="2"/>
  <c r="B9" i="2" l="1"/>
  <c r="P58" i="2"/>
  <c r="P62" i="2"/>
  <c r="P64" i="2"/>
  <c r="P66" i="2"/>
  <c r="P70" i="2"/>
  <c r="P53" i="2"/>
  <c r="P8" i="2"/>
  <c r="P67" i="2"/>
  <c r="P60" i="2"/>
  <c r="P57" i="2"/>
  <c r="P14" i="2"/>
  <c r="P38" i="2"/>
  <c r="P47" i="2"/>
  <c r="P11" i="2"/>
  <c r="P13" i="2"/>
  <c r="P15" i="2"/>
  <c r="P23" i="2"/>
  <c r="P35" i="2"/>
  <c r="P37" i="2"/>
  <c r="P39" i="2"/>
  <c r="P44" i="2"/>
  <c r="P46" i="2"/>
  <c r="P52" i="2"/>
  <c r="P55" i="2"/>
  <c r="P48" i="2"/>
  <c r="P16" i="2"/>
  <c r="P18" i="2"/>
  <c r="P31" i="2"/>
  <c r="P26" i="2"/>
  <c r="P49" i="2"/>
  <c r="P51" i="2"/>
  <c r="P19" i="2"/>
  <c r="P21" i="2"/>
  <c r="P30" i="2"/>
  <c r="P32" i="2"/>
  <c r="P34" i="2"/>
  <c r="P22" i="2"/>
  <c r="P56" i="2"/>
  <c r="P10" i="2"/>
  <c r="P27" i="2"/>
  <c r="P29" i="2"/>
  <c r="P40" i="2"/>
  <c r="P42" i="2"/>
  <c r="O71" i="2"/>
  <c r="P9" i="2"/>
  <c r="P12" i="2"/>
  <c r="P17" i="2"/>
  <c r="P20" i="2"/>
  <c r="P25" i="2"/>
  <c r="P28" i="2"/>
  <c r="P33" i="2"/>
  <c r="P36" i="2"/>
  <c r="P41" i="2"/>
  <c r="P45" i="2"/>
  <c r="P50" i="2"/>
  <c r="P54" i="2"/>
  <c r="P59" i="2"/>
  <c r="P61" i="2"/>
  <c r="P63" i="2"/>
  <c r="P65" i="2"/>
  <c r="P68" i="2"/>
  <c r="P69" i="2"/>
  <c r="P7" i="2"/>
  <c r="P43" i="2"/>
  <c r="P24" i="2"/>
  <c r="J71" i="2"/>
  <c r="P6" i="2"/>
  <c r="B10" i="2" l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P71" i="2"/>
  <c r="J12" i="3" l="1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J2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L123" i="3" s="1"/>
  <c r="K122" i="3"/>
  <c r="F122" i="3"/>
  <c r="K121" i="3"/>
  <c r="F121" i="3"/>
  <c r="L121" i="3" s="1"/>
  <c r="K120" i="3"/>
  <c r="F120" i="3"/>
  <c r="K119" i="3"/>
  <c r="F119" i="3"/>
  <c r="K118" i="3"/>
  <c r="F118" i="3"/>
  <c r="K117" i="3"/>
  <c r="F117" i="3"/>
  <c r="L117" i="3" s="1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K96" i="3"/>
  <c r="F96" i="3"/>
  <c r="K95" i="3"/>
  <c r="F95" i="3"/>
  <c r="L95" i="3" s="1"/>
  <c r="K94" i="3"/>
  <c r="F94" i="3"/>
  <c r="K93" i="3"/>
  <c r="F93" i="3"/>
  <c r="K92" i="3"/>
  <c r="F92" i="3"/>
  <c r="K91" i="3"/>
  <c r="F91" i="3"/>
  <c r="K90" i="3"/>
  <c r="F90" i="3"/>
  <c r="K89" i="3"/>
  <c r="F89" i="3"/>
  <c r="K88" i="3"/>
  <c r="F88" i="3"/>
  <c r="K87" i="3"/>
  <c r="F87" i="3"/>
  <c r="L87" i="3" s="1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1048526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67" i="2"/>
  <c r="L91" i="3" l="1"/>
  <c r="L74" i="3"/>
  <c r="L90" i="3"/>
  <c r="L98" i="3"/>
  <c r="L106" i="3"/>
  <c r="L114" i="3"/>
  <c r="L122" i="3"/>
  <c r="L72" i="3"/>
  <c r="L76" i="3"/>
  <c r="L80" i="3"/>
  <c r="L84" i="3"/>
  <c r="L88" i="3"/>
  <c r="L92" i="3"/>
  <c r="L96" i="3"/>
  <c r="L116" i="3"/>
  <c r="L120" i="3"/>
  <c r="L131" i="3"/>
  <c r="L124" i="3"/>
  <c r="L128" i="3"/>
  <c r="L132" i="3"/>
  <c r="L125" i="3"/>
  <c r="L129" i="3"/>
  <c r="L78" i="3"/>
  <c r="L130" i="3"/>
  <c r="L118" i="3"/>
  <c r="L94" i="3"/>
  <c r="L89" i="3"/>
  <c r="L100" i="3"/>
  <c r="L104" i="3"/>
  <c r="L119" i="3"/>
  <c r="L126" i="3"/>
  <c r="L86" i="3"/>
  <c r="L102" i="3"/>
  <c r="L110" i="3"/>
  <c r="L82" i="3"/>
  <c r="L93" i="3"/>
  <c r="L97" i="3"/>
  <c r="L108" i="3"/>
  <c r="L112" i="3"/>
  <c r="L127" i="3"/>
  <c r="O8" i="1"/>
  <c r="O73" i="1"/>
  <c r="N74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M74" i="1"/>
  <c r="H74" i="1"/>
  <c r="L74" i="1"/>
  <c r="K74" i="1"/>
  <c r="O74" i="1" l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8" i="1"/>
  <c r="P8" i="1" s="1"/>
  <c r="P74" i="1" l="1"/>
  <c r="J74" i="1"/>
</calcChain>
</file>

<file path=xl/sharedStrings.xml><?xml version="1.0" encoding="utf-8"?>
<sst xmlns="http://schemas.openxmlformats.org/spreadsheetml/2006/main" count="812" uniqueCount="277">
  <si>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</si>
  <si>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</si>
  <si>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</si>
  <si>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</si>
  <si>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</si>
  <si>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</si>
  <si>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</si>
  <si>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</si>
  <si>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</si>
  <si>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</si>
  <si>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</si>
  <si>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</si>
  <si>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</si>
  <si>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</si>
  <si>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</si>
  <si>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</si>
  <si>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</si>
  <si>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</si>
  <si>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</si>
  <si>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</si>
  <si>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</si>
  <si>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</si>
  <si>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</si>
  <si>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</si>
  <si>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</si>
  <si>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</si>
  <si>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</si>
  <si>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</si>
  <si>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</si>
  <si>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</si>
  <si>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</si>
  <si>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</si>
  <si>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</si>
  <si>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</si>
  <si>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</si>
  <si>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</si>
  <si>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</si>
  <si>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</si>
  <si>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</si>
  <si>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</si>
  <si>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</si>
  <si>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</si>
  <si>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</si>
  <si>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</si>
  <si>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</si>
  <si>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</si>
  <si>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</si>
  <si>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</si>
  <si>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</si>
  <si>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</si>
  <si>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</si>
  <si>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</si>
  <si>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</si>
  <si>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</si>
  <si>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</si>
  <si>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</si>
  <si>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</si>
  <si>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</si>
  <si>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</si>
  <si>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</si>
  <si>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</si>
  <si>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</si>
  <si>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</si>
  <si>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</si>
  <si>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</si>
  <si>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</si>
  <si>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</si>
  <si>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</si>
  <si>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</si>
  <si>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</si>
  <si>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</si>
  <si>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</si>
  <si>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</si>
  <si>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</si>
  <si>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</si>
  <si>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</si>
  <si>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</si>
  <si>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</si>
  <si>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</si>
  <si>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</si>
  <si>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</si>
  <si>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</si>
  <si>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</si>
  <si>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</si>
  <si>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</si>
  <si>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</si>
  <si>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</si>
  <si>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</si>
  <si>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</si>
  <si>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</si>
  <si>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</si>
  <si>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</si>
  <si>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</si>
  <si>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</si>
  <si>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 xml:space="preserve">ASESOR  COMPRAS </t>
  </si>
  <si>
    <t>DIRECCION ADMINISTRATIVA FINANCIERA -URBE</t>
  </si>
  <si>
    <t>AUXILIAR ADMINISTRATIVO (A)</t>
  </si>
  <si>
    <t>ENCARGADO (A) DEPTO DE ESTAD</t>
  </si>
  <si>
    <t>AUXILIAR DE DOCUMENTACION</t>
  </si>
  <si>
    <t xml:space="preserve"> DIRECCION ADMINISTRATIVA FINANCIERA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</si>
  <si>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</si>
  <si>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</si>
  <si>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</si>
  <si>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</si>
  <si>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</si>
  <si>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</si>
  <si>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</si>
  <si>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</si>
  <si>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</si>
  <si>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</si>
  <si>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</si>
  <si>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</si>
  <si>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</si>
  <si>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</si>
  <si>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</si>
  <si>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</si>
  <si>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</si>
  <si>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</si>
  <si>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</si>
  <si>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</si>
  <si>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</si>
  <si>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</si>
  <si>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</si>
  <si>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</si>
  <si>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</si>
  <si>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</si>
  <si>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</si>
  <si>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</si>
  <si>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</si>
  <si>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</si>
  <si>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</si>
  <si>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</si>
  <si>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</si>
  <si>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</si>
  <si>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</si>
  <si>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</si>
  <si>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</si>
  <si>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</si>
  <si>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</si>
  <si>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</si>
  <si>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</si>
  <si>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</si>
  <si>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</si>
  <si>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</si>
  <si>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</si>
  <si>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</si>
  <si>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</si>
  <si>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</si>
  <si>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</si>
  <si>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</si>
  <si>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</si>
  <si>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</si>
  <si>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</si>
  <si>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</si>
  <si>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</si>
  <si>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</si>
  <si>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</si>
  <si>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</si>
  <si>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</si>
  <si>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</si>
  <si>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</si>
  <si>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</si>
  <si>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</si>
  <si>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</si>
  <si>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</si>
  <si>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</si>
  <si>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</si>
  <si>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</si>
  <si>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</si>
  <si>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</si>
  <si>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</si>
  <si>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</si>
  <si>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</si>
  <si>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</si>
  <si>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</si>
  <si>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</si>
  <si>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</si>
  <si>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</si>
  <si>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</si>
  <si>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</si>
  <si>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</si>
  <si>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</si>
  <si>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</si>
  <si>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</si>
  <si>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</si>
  <si>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</si>
  <si>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</si>
  <si>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</si>
  <si>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</si>
  <si>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</si>
  <si>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</si>
  <si>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</si>
  <si>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</si>
  <si>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</si>
  <si>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</si>
  <si>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</si>
  <si>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</si>
  <si>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</si>
  <si>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</si>
  <si>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</si>
  <si>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</si>
  <si>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</si>
  <si>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</si>
  <si>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</si>
  <si>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</si>
  <si>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</si>
  <si>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</si>
  <si>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</si>
  <si>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</si>
  <si>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</si>
  <si>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</si>
  <si>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</si>
  <si>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</si>
  <si>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</si>
  <si>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</si>
  <si>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</si>
  <si>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</si>
  <si>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</si>
  <si>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</si>
  <si>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</si>
  <si>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</si>
  <si>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</si>
  <si>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</si>
  <si>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</si>
  <si>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</si>
  <si>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</si>
  <si>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</si>
  <si>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</si>
  <si>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</si>
  <si>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</si>
  <si>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</si>
  <si>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</si>
  <si>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</si>
  <si>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</si>
  <si>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</si>
  <si>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</si>
  <si>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</si>
  <si>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</si>
  <si>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</si>
  <si>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</si>
  <si>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</si>
  <si>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</si>
  <si>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</si>
  <si>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</si>
  <si>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</si>
  <si>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</si>
  <si>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</si>
  <si>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</si>
  <si>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</si>
  <si>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</si>
  <si>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</si>
  <si>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</si>
  <si>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</si>
  <si>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</si>
  <si>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</si>
  <si>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</si>
  <si>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</si>
  <si>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</si>
  <si>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</si>
  <si>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</si>
  <si>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</si>
  <si>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</si>
  <si>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</si>
  <si>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</si>
  <si>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</si>
  <si>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>TOTAL GENERAL:</t>
  </si>
  <si>
    <t>Director Financiero</t>
  </si>
  <si>
    <t>TOTAL GENERAL</t>
  </si>
  <si>
    <t xml:space="preserve"> EMPLEADOS FIJOS CORRESPONDIENTE AL MES DE SEPTIEMBRE 2024</t>
  </si>
  <si>
    <t xml:space="preserve"> EMPLEADOS TEMPORALES CORRESPONDIENTE AL MES DE SEPTIEMBRE 2024</t>
  </si>
  <si>
    <t>EMPLEADOS FIJO - PERSONAL DE VIGILANCIA CORRESPONDIENTE AL MES DE SEPTIEMBRE 2024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</si>
  <si>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</si>
  <si>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</si>
  <si>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</si>
  <si>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</si>
  <si>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DIVISION JURUDICA - URBE</t>
  </si>
  <si>
    <t>DIRECCION ADMINISTRATIVA FINANCIERA - URBE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</si>
</sst>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9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0" xfId="0" applyFont="1" applyBorder="1"/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8" xfId="1" applyNumberFormat="1" applyFont="1" applyFill="1" applyBorder="1" applyAlignment="1">
      <alignment horizontal="center" wrapText="1"/>
    </xf>
    <xf numFmtId="39" fontId="10" fillId="2" borderId="8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39" fontId="6" fillId="2" borderId="6" xfId="1" applyNumberFormat="1" applyFont="1" applyFill="1" applyBorder="1" applyAlignment="1">
      <alignment horizontal="center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8" fillId="6" borderId="7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6" fillId="0" borderId="10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8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8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/>
    </xf>
    <xf numFmtId="4" fontId="11" fillId="2" borderId="8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3" xfId="0" applyFont="1" applyFill="1" applyBorder="1" applyAlignment="1">
      <alignment horizontal="center" vertical="center" wrapText="1"/>
    </xf>
    <xf numFmtId="39" fontId="10" fillId="0" borderId="8" xfId="0" applyNumberFormat="1" applyFont="1" applyBorder="1" applyAlignment="1">
      <alignment horizontal="center" vertical="center"/>
    </xf>
    <xf numFmtId="39" fontId="10" fillId="2" borderId="8" xfId="0" applyNumberFormat="1" applyFont="1" applyFill="1" applyBorder="1" applyAlignment="1">
      <alignment horizontal="center" vertical="center"/>
    </xf>
    <xf numFmtId="39" fontId="10" fillId="2" borderId="24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6" xfId="1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39" fontId="6" fillId="0" borderId="8" xfId="0" applyNumberFormat="1" applyFont="1" applyBorder="1" applyAlignment="1">
      <alignment horizontal="center" vertical="center"/>
    </xf>
    <xf numFmtId="39" fontId="6" fillId="2" borderId="24" xfId="0" applyNumberFormat="1" applyFont="1" applyFill="1" applyBorder="1" applyAlignment="1">
      <alignment horizontal="center" vertical="center" wrapText="1"/>
    </xf>
    <xf numFmtId="39" fontId="8" fillId="6" borderId="25" xfId="1" applyNumberFormat="1" applyFont="1" applyFill="1" applyBorder="1" applyAlignment="1">
      <alignment horizontal="center" vertical="center" wrapText="1"/>
    </xf>
    <xf numFmtId="39" fontId="6" fillId="0" borderId="6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2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39" fontId="8" fillId="6" borderId="29" xfId="1" applyNumberFormat="1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39" fontId="8" fillId="6" borderId="31" xfId="1" applyNumberFormat="1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33" xfId="0" applyFont="1" applyFill="1" applyBorder="1" applyAlignment="1">
      <alignment horizontal="left" vertical="center" wrapText="1"/>
    </xf>
    <xf numFmtId="39" fontId="6" fillId="2" borderId="32" xfId="1" applyNumberFormat="1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33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4" fillId="0" borderId="11" xfId="0" applyFont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8" fillId="6" borderId="20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8" fillId="6" borderId="16" xfId="0" applyFont="1" applyFill="1" applyBorder="1" applyAlignment="1">
      <alignment horizontal="right" vertical="center"/>
    </xf>
    <xf numFmtId="0" fontId="8" fillId="6" borderId="25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1" xfId="0" applyFont="1" applyBorder="1" applyAlignment="1">
      <alignment horizontal="center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  <xf numFmtId="0" fontId="15" fillId="6" borderId="20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7"/>
  <sheetViews>
    <sheetView tabSelected="1" zoomScale="90" zoomScaleNormal="90" workbookViewId="0">
      <pane ySplit="5" topLeftCell="A70" activePane="bottomLeft" state="frozen"/>
      <selection pane="bottomLeft" activeCell="B2" sqref="B2:P77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36.85546875" style="3" bestFit="1" customWidth="1"/>
    <col min="6" max="6" width="15.28515625" style="1" bestFit="1" customWidth="1"/>
    <col min="7" max="7" width="14.28515625" style="1" bestFit="1" customWidth="1"/>
    <col min="8" max="8" width="21.42578125" style="4" customWidth="1"/>
    <col min="9" max="9" width="12.85546875" style="4" customWidth="1"/>
    <col min="10" max="10" width="17.140625" style="4" bestFit="1" customWidth="1"/>
    <col min="11" max="11" width="14" style="4" customWidth="1"/>
    <col min="12" max="12" width="15.140625" style="13" customWidth="1"/>
    <col min="13" max="13" width="12.7109375" style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70" t="s">
        <v>247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2"/>
    </row>
    <row r="3" spans="2:16" s="14" customFormat="1" ht="21" customHeight="1" thickBot="1" x14ac:dyDescent="0.25">
      <c r="B3" s="58"/>
      <c r="C3" s="59"/>
      <c r="D3" s="170" t="s">
        <v>268</v>
      </c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2"/>
    </row>
    <row r="4" spans="2:16" s="14" customFormat="1" ht="18" customHeight="1" thickBot="1" x14ac:dyDescent="0.25">
      <c r="B4" s="60"/>
      <c r="C4" s="61"/>
      <c r="D4" s="170" t="s">
        <v>274</v>
      </c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2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1.75" customHeight="1" x14ac:dyDescent="0.2">
      <c r="B6" s="147">
        <v>1</v>
      </c>
      <c r="C6" s="41" t="s">
        <v>132</v>
      </c>
      <c r="D6" s="41" t="s">
        <v>191</v>
      </c>
      <c r="E6" s="41" t="s">
        <v>110</v>
      </c>
      <c r="F6" s="63" t="s">
        <v>225</v>
      </c>
      <c r="G6" s="62" t="s">
        <v>127</v>
      </c>
      <c r="H6" s="42">
        <v>125000</v>
      </c>
      <c r="I6" s="42">
        <v>0</v>
      </c>
      <c r="J6" s="148">
        <f t="shared" ref="J6:J35" si="0">H6</f>
        <v>125000</v>
      </c>
      <c r="K6" s="42">
        <v>3587.5</v>
      </c>
      <c r="L6" s="42">
        <v>17985.990000000002</v>
      </c>
      <c r="M6" s="42">
        <v>3800</v>
      </c>
      <c r="N6" s="42">
        <v>2924.26</v>
      </c>
      <c r="O6" s="148">
        <f t="shared" ref="O6:O35" si="1">+K6+L6+M6+N6</f>
        <v>28297.75</v>
      </c>
      <c r="P6" s="149">
        <f t="shared" ref="P6:P35" si="2">J6-O6</f>
        <v>96702.25</v>
      </c>
    </row>
    <row r="7" spans="2:16" ht="23.25" customHeight="1" x14ac:dyDescent="0.2">
      <c r="B7" s="24">
        <f t="shared" ref="B7:B37" si="3">B6+1</f>
        <v>2</v>
      </c>
      <c r="C7" s="41" t="s">
        <v>253</v>
      </c>
      <c r="D7" s="46" t="s">
        <v>118</v>
      </c>
      <c r="E7" s="46" t="s">
        <v>254</v>
      </c>
      <c r="F7" s="64" t="s">
        <v>225</v>
      </c>
      <c r="G7" s="64" t="s">
        <v>126</v>
      </c>
      <c r="H7" s="54">
        <v>25000</v>
      </c>
      <c r="I7" s="55">
        <v>0</v>
      </c>
      <c r="J7" s="55">
        <f t="shared" si="0"/>
        <v>25000</v>
      </c>
      <c r="K7" s="55">
        <v>717.5</v>
      </c>
      <c r="L7" s="55">
        <v>0</v>
      </c>
      <c r="M7" s="55">
        <v>760</v>
      </c>
      <c r="N7" s="55">
        <v>25</v>
      </c>
      <c r="O7" s="43">
        <f t="shared" si="1"/>
        <v>1502.5</v>
      </c>
      <c r="P7" s="45">
        <f t="shared" si="2"/>
        <v>23497.5</v>
      </c>
    </row>
    <row r="8" spans="2:16" ht="27.6" customHeight="1" x14ac:dyDescent="0.2">
      <c r="B8" s="24">
        <f t="shared" si="3"/>
        <v>3</v>
      </c>
      <c r="C8" s="41" t="s">
        <v>257</v>
      </c>
      <c r="D8" s="46" t="s">
        <v>118</v>
      </c>
      <c r="E8" s="46" t="s">
        <v>258</v>
      </c>
      <c r="F8" s="64" t="s">
        <v>225</v>
      </c>
      <c r="G8" s="64" t="s">
        <v>226</v>
      </c>
      <c r="H8" s="54">
        <v>17000</v>
      </c>
      <c r="I8" s="55">
        <v>0</v>
      </c>
      <c r="J8" s="55">
        <f t="shared" si="0"/>
        <v>17000</v>
      </c>
      <c r="K8" s="55">
        <v>487.9</v>
      </c>
      <c r="L8" s="55">
        <v>0</v>
      </c>
      <c r="M8" s="55">
        <v>516.79999999999995</v>
      </c>
      <c r="N8" s="55">
        <v>25</v>
      </c>
      <c r="O8" s="43">
        <f t="shared" si="1"/>
        <v>1029.6999999999998</v>
      </c>
      <c r="P8" s="45">
        <f t="shared" si="2"/>
        <v>15970.3</v>
      </c>
    </row>
    <row r="9" spans="2:16" ht="21.75" customHeight="1" x14ac:dyDescent="0.2">
      <c r="B9" s="24">
        <f t="shared" si="3"/>
        <v>4</v>
      </c>
      <c r="C9" s="41" t="s">
        <v>134</v>
      </c>
      <c r="D9" s="46" t="s">
        <v>192</v>
      </c>
      <c r="E9" s="46" t="s">
        <v>198</v>
      </c>
      <c r="F9" s="65" t="s">
        <v>225</v>
      </c>
      <c r="G9" s="65" t="s">
        <v>127</v>
      </c>
      <c r="H9" s="44">
        <v>10600</v>
      </c>
      <c r="I9" s="44">
        <v>0</v>
      </c>
      <c r="J9" s="43">
        <f t="shared" si="0"/>
        <v>10600</v>
      </c>
      <c r="K9" s="44">
        <v>304.21999999999997</v>
      </c>
      <c r="L9" s="44">
        <v>0</v>
      </c>
      <c r="M9" s="44">
        <v>322.24</v>
      </c>
      <c r="N9" s="44">
        <v>25</v>
      </c>
      <c r="O9" s="43">
        <f t="shared" si="1"/>
        <v>651.46</v>
      </c>
      <c r="P9" s="45">
        <f t="shared" si="2"/>
        <v>9948.5400000000009</v>
      </c>
    </row>
    <row r="10" spans="2:16" ht="22.5" customHeight="1" x14ac:dyDescent="0.2">
      <c r="B10" s="24">
        <f t="shared" si="3"/>
        <v>5</v>
      </c>
      <c r="C10" s="41" t="s">
        <v>135</v>
      </c>
      <c r="D10" s="46" t="s">
        <v>91</v>
      </c>
      <c r="E10" s="46" t="s">
        <v>199</v>
      </c>
      <c r="F10" s="65" t="s">
        <v>225</v>
      </c>
      <c r="G10" s="65" t="s">
        <v>127</v>
      </c>
      <c r="H10" s="44">
        <v>50000</v>
      </c>
      <c r="I10" s="44">
        <v>0</v>
      </c>
      <c r="J10" s="43">
        <f t="shared" si="0"/>
        <v>50000</v>
      </c>
      <c r="K10" s="44">
        <v>1435</v>
      </c>
      <c r="L10" s="44">
        <v>1596.68</v>
      </c>
      <c r="M10" s="44">
        <v>1520</v>
      </c>
      <c r="N10" s="44">
        <v>12586.57</v>
      </c>
      <c r="O10" s="43">
        <f t="shared" si="1"/>
        <v>17138.25</v>
      </c>
      <c r="P10" s="45">
        <f t="shared" si="2"/>
        <v>32861.75</v>
      </c>
    </row>
    <row r="11" spans="2:16" ht="24.75" customHeight="1" x14ac:dyDescent="0.2">
      <c r="B11" s="24">
        <f t="shared" si="3"/>
        <v>6</v>
      </c>
      <c r="C11" s="41" t="s">
        <v>136</v>
      </c>
      <c r="D11" s="46" t="s">
        <v>193</v>
      </c>
      <c r="E11" s="46" t="s">
        <v>200</v>
      </c>
      <c r="F11" s="65" t="s">
        <v>225</v>
      </c>
      <c r="G11" s="64" t="s">
        <v>127</v>
      </c>
      <c r="H11" s="44">
        <v>50000</v>
      </c>
      <c r="I11" s="44">
        <v>0</v>
      </c>
      <c r="J11" s="43">
        <f t="shared" si="0"/>
        <v>50000</v>
      </c>
      <c r="K11" s="44">
        <v>1435</v>
      </c>
      <c r="L11" s="44">
        <v>0</v>
      </c>
      <c r="M11" s="44">
        <v>1520</v>
      </c>
      <c r="N11" s="44">
        <v>1740.46</v>
      </c>
      <c r="O11" s="43">
        <f t="shared" si="1"/>
        <v>4695.46</v>
      </c>
      <c r="P11" s="45">
        <f t="shared" si="2"/>
        <v>45304.54</v>
      </c>
    </row>
    <row r="12" spans="2:16" ht="21" customHeight="1" x14ac:dyDescent="0.2">
      <c r="B12" s="24">
        <f t="shared" si="3"/>
        <v>7</v>
      </c>
      <c r="C12" s="41" t="s">
        <v>137</v>
      </c>
      <c r="D12" s="46" t="s">
        <v>192</v>
      </c>
      <c r="E12" s="46" t="s">
        <v>198</v>
      </c>
      <c r="F12" s="65" t="s">
        <v>225</v>
      </c>
      <c r="G12" s="64" t="s">
        <v>127</v>
      </c>
      <c r="H12" s="44">
        <v>10600</v>
      </c>
      <c r="I12" s="44">
        <v>0</v>
      </c>
      <c r="J12" s="43">
        <f t="shared" si="0"/>
        <v>10600</v>
      </c>
      <c r="K12" s="44">
        <v>304.21999999999997</v>
      </c>
      <c r="L12" s="44">
        <v>0</v>
      </c>
      <c r="M12" s="44">
        <v>322.24</v>
      </c>
      <c r="N12" s="44">
        <v>25</v>
      </c>
      <c r="O12" s="43">
        <f t="shared" si="1"/>
        <v>651.46</v>
      </c>
      <c r="P12" s="45">
        <f t="shared" si="2"/>
        <v>9948.5400000000009</v>
      </c>
    </row>
    <row r="13" spans="2:16" s="13" customFormat="1" ht="20.25" customHeight="1" x14ac:dyDescent="0.2">
      <c r="B13" s="24">
        <f t="shared" si="3"/>
        <v>8</v>
      </c>
      <c r="C13" s="41" t="s">
        <v>138</v>
      </c>
      <c r="D13" s="46" t="s">
        <v>192</v>
      </c>
      <c r="E13" s="46" t="s">
        <v>201</v>
      </c>
      <c r="F13" s="65" t="s">
        <v>225</v>
      </c>
      <c r="G13" s="64" t="s">
        <v>126</v>
      </c>
      <c r="H13" s="44">
        <v>20000</v>
      </c>
      <c r="I13" s="44">
        <v>0</v>
      </c>
      <c r="J13" s="43">
        <f t="shared" si="0"/>
        <v>20000</v>
      </c>
      <c r="K13" s="44">
        <v>574</v>
      </c>
      <c r="L13" s="44">
        <v>0</v>
      </c>
      <c r="M13" s="44">
        <v>608</v>
      </c>
      <c r="N13" s="44">
        <v>25</v>
      </c>
      <c r="O13" s="43">
        <f t="shared" si="1"/>
        <v>1207</v>
      </c>
      <c r="P13" s="45">
        <f t="shared" si="2"/>
        <v>18793</v>
      </c>
    </row>
    <row r="14" spans="2:16" ht="18.75" customHeight="1" x14ac:dyDescent="0.2">
      <c r="B14" s="24">
        <f t="shared" si="3"/>
        <v>9</v>
      </c>
      <c r="C14" s="41" t="s">
        <v>139</v>
      </c>
      <c r="D14" s="46" t="s">
        <v>95</v>
      </c>
      <c r="E14" s="46" t="s">
        <v>218</v>
      </c>
      <c r="F14" s="65" t="s">
        <v>225</v>
      </c>
      <c r="G14" s="64" t="s">
        <v>127</v>
      </c>
      <c r="H14" s="44">
        <v>28000</v>
      </c>
      <c r="I14" s="44">
        <v>0</v>
      </c>
      <c r="J14" s="43">
        <f t="shared" si="0"/>
        <v>28000</v>
      </c>
      <c r="K14" s="44">
        <v>803.6</v>
      </c>
      <c r="L14" s="44">
        <v>0</v>
      </c>
      <c r="M14" s="44">
        <v>851.2</v>
      </c>
      <c r="N14" s="44">
        <v>25</v>
      </c>
      <c r="O14" s="43">
        <f t="shared" si="1"/>
        <v>1679.8000000000002</v>
      </c>
      <c r="P14" s="45">
        <f t="shared" si="2"/>
        <v>26320.2</v>
      </c>
    </row>
    <row r="15" spans="2:16" ht="21" customHeight="1" x14ac:dyDescent="0.2">
      <c r="B15" s="24">
        <f t="shared" si="3"/>
        <v>10</v>
      </c>
      <c r="C15" s="41" t="s">
        <v>140</v>
      </c>
      <c r="D15" s="46" t="s">
        <v>194</v>
      </c>
      <c r="E15" s="46" t="s">
        <v>93</v>
      </c>
      <c r="F15" s="65" t="s">
        <v>225</v>
      </c>
      <c r="G15" s="64" t="s">
        <v>126</v>
      </c>
      <c r="H15" s="44">
        <v>75000</v>
      </c>
      <c r="I15" s="44">
        <v>0</v>
      </c>
      <c r="J15" s="47">
        <f t="shared" si="0"/>
        <v>75000</v>
      </c>
      <c r="K15" s="44">
        <v>2152.5</v>
      </c>
      <c r="L15" s="44">
        <v>6309.38</v>
      </c>
      <c r="M15" s="44">
        <v>2280</v>
      </c>
      <c r="N15" s="44">
        <v>2072.6</v>
      </c>
      <c r="O15" s="43">
        <f t="shared" si="1"/>
        <v>12814.480000000001</v>
      </c>
      <c r="P15" s="45">
        <f t="shared" si="2"/>
        <v>62185.52</v>
      </c>
    </row>
    <row r="16" spans="2:16" ht="27.6" customHeight="1" x14ac:dyDescent="0.2">
      <c r="B16" s="24">
        <f t="shared" si="3"/>
        <v>11</v>
      </c>
      <c r="C16" s="41" t="s">
        <v>250</v>
      </c>
      <c r="D16" s="46" t="s">
        <v>195</v>
      </c>
      <c r="E16" s="46" t="s">
        <v>207</v>
      </c>
      <c r="F16" s="65" t="s">
        <v>225</v>
      </c>
      <c r="G16" s="64" t="s">
        <v>127</v>
      </c>
      <c r="H16" s="44">
        <v>80000</v>
      </c>
      <c r="I16" s="44">
        <v>0</v>
      </c>
      <c r="J16" s="47">
        <f t="shared" si="0"/>
        <v>80000</v>
      </c>
      <c r="K16" s="44">
        <v>2296</v>
      </c>
      <c r="L16" s="44">
        <v>7400.87</v>
      </c>
      <c r="M16" s="44">
        <v>2432</v>
      </c>
      <c r="N16" s="44">
        <v>25</v>
      </c>
      <c r="O16" s="43">
        <f t="shared" si="1"/>
        <v>12153.869999999999</v>
      </c>
      <c r="P16" s="45">
        <f t="shared" si="2"/>
        <v>67846.13</v>
      </c>
    </row>
    <row r="17" spans="2:18" ht="26.25" customHeight="1" x14ac:dyDescent="0.2">
      <c r="B17" s="24">
        <f t="shared" si="3"/>
        <v>12</v>
      </c>
      <c r="C17" s="41" t="s">
        <v>141</v>
      </c>
      <c r="D17" s="46" t="s">
        <v>195</v>
      </c>
      <c r="E17" s="46" t="s">
        <v>202</v>
      </c>
      <c r="F17" s="65" t="s">
        <v>225</v>
      </c>
      <c r="G17" s="64" t="s">
        <v>226</v>
      </c>
      <c r="H17" s="44">
        <v>180000</v>
      </c>
      <c r="I17" s="44">
        <v>0</v>
      </c>
      <c r="J17" s="43">
        <f t="shared" si="0"/>
        <v>180000</v>
      </c>
      <c r="K17" s="44">
        <v>5166</v>
      </c>
      <c r="L17" s="44">
        <v>30923.37</v>
      </c>
      <c r="M17" s="44">
        <v>5472</v>
      </c>
      <c r="N17" s="44">
        <v>5025</v>
      </c>
      <c r="O17" s="43">
        <f t="shared" si="1"/>
        <v>46586.369999999995</v>
      </c>
      <c r="P17" s="45">
        <f t="shared" si="2"/>
        <v>133413.63</v>
      </c>
    </row>
    <row r="18" spans="2:18" ht="27.6" customHeight="1" x14ac:dyDescent="0.2">
      <c r="B18" s="24">
        <f t="shared" si="3"/>
        <v>13</v>
      </c>
      <c r="C18" s="41" t="s">
        <v>142</v>
      </c>
      <c r="D18" s="46" t="s">
        <v>88</v>
      </c>
      <c r="E18" s="46" t="s">
        <v>203</v>
      </c>
      <c r="F18" s="65" t="s">
        <v>225</v>
      </c>
      <c r="G18" s="64" t="s">
        <v>127</v>
      </c>
      <c r="H18" s="44">
        <v>111253</v>
      </c>
      <c r="I18" s="44">
        <v>0</v>
      </c>
      <c r="J18" s="43">
        <f t="shared" si="0"/>
        <v>111253</v>
      </c>
      <c r="K18" s="44">
        <v>3192.96</v>
      </c>
      <c r="L18" s="44">
        <v>14752.36</v>
      </c>
      <c r="M18" s="44">
        <v>3382.09</v>
      </c>
      <c r="N18" s="44">
        <v>4373.8900000000003</v>
      </c>
      <c r="O18" s="43">
        <f t="shared" si="1"/>
        <v>25701.3</v>
      </c>
      <c r="P18" s="45">
        <f t="shared" si="2"/>
        <v>85551.7</v>
      </c>
    </row>
    <row r="19" spans="2:18" ht="21.75" customHeight="1" x14ac:dyDescent="0.2">
      <c r="B19" s="24">
        <f t="shared" si="3"/>
        <v>14</v>
      </c>
      <c r="C19" s="41" t="s">
        <v>143</v>
      </c>
      <c r="D19" s="46" t="s">
        <v>95</v>
      </c>
      <c r="E19" s="46" t="s">
        <v>204</v>
      </c>
      <c r="F19" s="65" t="s">
        <v>225</v>
      </c>
      <c r="G19" s="64" t="s">
        <v>126</v>
      </c>
      <c r="H19" s="44">
        <v>180000</v>
      </c>
      <c r="I19" s="44">
        <v>0</v>
      </c>
      <c r="J19" s="43">
        <f t="shared" si="0"/>
        <v>180000</v>
      </c>
      <c r="K19" s="44">
        <v>5166</v>
      </c>
      <c r="L19" s="44">
        <v>30923.37</v>
      </c>
      <c r="M19" s="44">
        <v>5472</v>
      </c>
      <c r="N19" s="44">
        <v>10380.52</v>
      </c>
      <c r="O19" s="43">
        <f t="shared" si="1"/>
        <v>51941.89</v>
      </c>
      <c r="P19" s="45">
        <f t="shared" si="2"/>
        <v>128058.11</v>
      </c>
      <c r="R19" s="38"/>
    </row>
    <row r="20" spans="2:18" ht="21.75" customHeight="1" x14ac:dyDescent="0.2">
      <c r="B20" s="24">
        <f t="shared" si="3"/>
        <v>15</v>
      </c>
      <c r="C20" s="41" t="s">
        <v>144</v>
      </c>
      <c r="D20" s="46" t="s">
        <v>95</v>
      </c>
      <c r="E20" s="46" t="s">
        <v>205</v>
      </c>
      <c r="F20" s="65" t="s">
        <v>225</v>
      </c>
      <c r="G20" s="65" t="s">
        <v>127</v>
      </c>
      <c r="H20" s="44">
        <v>90000</v>
      </c>
      <c r="I20" s="44">
        <v>0</v>
      </c>
      <c r="J20" s="43">
        <f t="shared" si="0"/>
        <v>90000</v>
      </c>
      <c r="K20" s="44">
        <v>2583</v>
      </c>
      <c r="L20" s="44">
        <v>9753.1200000000008</v>
      </c>
      <c r="M20" s="44">
        <v>2736</v>
      </c>
      <c r="N20" s="44">
        <v>2072.6</v>
      </c>
      <c r="O20" s="43">
        <f t="shared" si="1"/>
        <v>17144.72</v>
      </c>
      <c r="P20" s="45">
        <f t="shared" si="2"/>
        <v>72855.28</v>
      </c>
    </row>
    <row r="21" spans="2:18" ht="27.6" customHeight="1" x14ac:dyDescent="0.2">
      <c r="B21" s="24">
        <f t="shared" si="3"/>
        <v>16</v>
      </c>
      <c r="C21" s="41" t="s">
        <v>145</v>
      </c>
      <c r="D21" s="46" t="s">
        <v>196</v>
      </c>
      <c r="E21" s="46" t="s">
        <v>100</v>
      </c>
      <c r="F21" s="65" t="s">
        <v>225</v>
      </c>
      <c r="G21" s="64" t="s">
        <v>126</v>
      </c>
      <c r="H21" s="44">
        <v>75000</v>
      </c>
      <c r="I21" s="44">
        <v>0</v>
      </c>
      <c r="J21" s="43">
        <f t="shared" si="0"/>
        <v>75000</v>
      </c>
      <c r="K21" s="44">
        <v>2152.5</v>
      </c>
      <c r="L21" s="44">
        <v>6309.38</v>
      </c>
      <c r="M21" s="44">
        <v>2280</v>
      </c>
      <c r="N21" s="44">
        <v>25</v>
      </c>
      <c r="O21" s="43">
        <f t="shared" si="1"/>
        <v>10766.880000000001</v>
      </c>
      <c r="P21" s="45">
        <f t="shared" si="2"/>
        <v>64233.119999999995</v>
      </c>
    </row>
    <row r="22" spans="2:18" ht="27.6" customHeight="1" x14ac:dyDescent="0.2">
      <c r="B22" s="24">
        <f t="shared" si="3"/>
        <v>17</v>
      </c>
      <c r="C22" s="41" t="s">
        <v>146</v>
      </c>
      <c r="D22" s="46" t="s">
        <v>85</v>
      </c>
      <c r="E22" s="46" t="s">
        <v>206</v>
      </c>
      <c r="F22" s="65" t="s">
        <v>225</v>
      </c>
      <c r="G22" s="64" t="s">
        <v>126</v>
      </c>
      <c r="H22" s="44">
        <v>150000</v>
      </c>
      <c r="I22" s="44">
        <v>0</v>
      </c>
      <c r="J22" s="43">
        <f t="shared" si="0"/>
        <v>150000</v>
      </c>
      <c r="K22" s="44">
        <v>4305</v>
      </c>
      <c r="L22" s="44">
        <v>23866.62</v>
      </c>
      <c r="M22" s="44">
        <v>4560</v>
      </c>
      <c r="N22" s="44">
        <v>19463.96</v>
      </c>
      <c r="O22" s="43">
        <f t="shared" si="1"/>
        <v>52195.58</v>
      </c>
      <c r="P22" s="45">
        <f t="shared" si="2"/>
        <v>97804.42</v>
      </c>
    </row>
    <row r="23" spans="2:18" ht="24" customHeight="1" x14ac:dyDescent="0.2">
      <c r="B23" s="24">
        <f t="shared" si="3"/>
        <v>18</v>
      </c>
      <c r="C23" s="41" t="s">
        <v>147</v>
      </c>
      <c r="D23" s="48" t="s">
        <v>192</v>
      </c>
      <c r="E23" s="48" t="s">
        <v>198</v>
      </c>
      <c r="F23" s="65" t="s">
        <v>225</v>
      </c>
      <c r="G23" s="66" t="s">
        <v>127</v>
      </c>
      <c r="H23" s="49">
        <v>12000</v>
      </c>
      <c r="I23" s="50">
        <v>0</v>
      </c>
      <c r="J23" s="43">
        <f t="shared" si="0"/>
        <v>12000</v>
      </c>
      <c r="K23" s="44">
        <v>344.4</v>
      </c>
      <c r="L23" s="44">
        <v>0</v>
      </c>
      <c r="M23" s="44">
        <v>364.8</v>
      </c>
      <c r="N23" s="44">
        <v>25</v>
      </c>
      <c r="O23" s="43">
        <f t="shared" si="1"/>
        <v>734.2</v>
      </c>
      <c r="P23" s="45">
        <f t="shared" si="2"/>
        <v>11265.8</v>
      </c>
    </row>
    <row r="24" spans="2:18" ht="27.6" customHeight="1" x14ac:dyDescent="0.2">
      <c r="B24" s="24">
        <f t="shared" si="3"/>
        <v>19</v>
      </c>
      <c r="C24" s="41" t="s">
        <v>259</v>
      </c>
      <c r="D24" s="46" t="s">
        <v>88</v>
      </c>
      <c r="E24" s="46" t="s">
        <v>260</v>
      </c>
      <c r="F24" s="64" t="s">
        <v>225</v>
      </c>
      <c r="G24" s="64" t="s">
        <v>126</v>
      </c>
      <c r="H24" s="54">
        <v>35000</v>
      </c>
      <c r="I24" s="55">
        <v>0</v>
      </c>
      <c r="J24" s="55">
        <f t="shared" si="0"/>
        <v>35000</v>
      </c>
      <c r="K24" s="55">
        <v>1004.5</v>
      </c>
      <c r="L24" s="55">
        <v>0</v>
      </c>
      <c r="M24" s="55">
        <v>1064</v>
      </c>
      <c r="N24" s="55">
        <v>2025</v>
      </c>
      <c r="O24" s="43">
        <f t="shared" si="1"/>
        <v>4093.5</v>
      </c>
      <c r="P24" s="45">
        <f t="shared" si="2"/>
        <v>30906.5</v>
      </c>
    </row>
    <row r="25" spans="2:18" ht="27.6" customHeight="1" x14ac:dyDescent="0.2">
      <c r="B25" s="24">
        <f t="shared" si="3"/>
        <v>20</v>
      </c>
      <c r="C25" s="41" t="s">
        <v>148</v>
      </c>
      <c r="D25" s="46" t="s">
        <v>95</v>
      </c>
      <c r="E25" s="46" t="s">
        <v>207</v>
      </c>
      <c r="F25" s="65" t="s">
        <v>225</v>
      </c>
      <c r="G25" s="64" t="s">
        <v>126</v>
      </c>
      <c r="H25" s="44">
        <v>120000</v>
      </c>
      <c r="I25" s="44">
        <v>0</v>
      </c>
      <c r="J25" s="43">
        <f t="shared" si="0"/>
        <v>120000</v>
      </c>
      <c r="K25" s="44">
        <v>3444</v>
      </c>
      <c r="L25" s="44">
        <v>16809.87</v>
      </c>
      <c r="M25" s="44">
        <v>3648</v>
      </c>
      <c r="N25" s="44">
        <v>25</v>
      </c>
      <c r="O25" s="43">
        <f t="shared" si="1"/>
        <v>23926.87</v>
      </c>
      <c r="P25" s="45">
        <f t="shared" si="2"/>
        <v>96073.13</v>
      </c>
      <c r="Q25" s="38"/>
    </row>
    <row r="26" spans="2:18" ht="27.6" customHeight="1" x14ac:dyDescent="0.2">
      <c r="B26" s="24">
        <f t="shared" si="3"/>
        <v>21</v>
      </c>
      <c r="C26" s="41" t="s">
        <v>149</v>
      </c>
      <c r="D26" s="46" t="s">
        <v>91</v>
      </c>
      <c r="E26" s="46" t="s">
        <v>208</v>
      </c>
      <c r="F26" s="65" t="s">
        <v>225</v>
      </c>
      <c r="G26" s="64" t="s">
        <v>127</v>
      </c>
      <c r="H26" s="44">
        <v>46000</v>
      </c>
      <c r="I26" s="44">
        <v>0</v>
      </c>
      <c r="J26" s="43">
        <f t="shared" si="0"/>
        <v>46000</v>
      </c>
      <c r="K26" s="44">
        <v>1320.2</v>
      </c>
      <c r="L26" s="44">
        <v>1032.1400000000001</v>
      </c>
      <c r="M26" s="44">
        <v>1398.4</v>
      </c>
      <c r="N26" s="44">
        <v>11266.29</v>
      </c>
      <c r="O26" s="43">
        <f t="shared" si="1"/>
        <v>15017.03</v>
      </c>
      <c r="P26" s="45">
        <f t="shared" si="2"/>
        <v>30982.97</v>
      </c>
    </row>
    <row r="27" spans="2:18" ht="27.6" customHeight="1" x14ac:dyDescent="0.2">
      <c r="B27" s="24">
        <f t="shared" si="3"/>
        <v>22</v>
      </c>
      <c r="C27" s="41" t="s">
        <v>150</v>
      </c>
      <c r="D27" s="46" t="s">
        <v>118</v>
      </c>
      <c r="E27" s="46" t="s">
        <v>209</v>
      </c>
      <c r="F27" s="65" t="s">
        <v>225</v>
      </c>
      <c r="G27" s="65" t="s">
        <v>127</v>
      </c>
      <c r="H27" s="44">
        <v>44500</v>
      </c>
      <c r="I27" s="44">
        <v>0</v>
      </c>
      <c r="J27" s="43">
        <f t="shared" si="0"/>
        <v>44500</v>
      </c>
      <c r="K27" s="44">
        <v>1277.1500000000001</v>
      </c>
      <c r="L27" s="44">
        <v>1077.76</v>
      </c>
      <c r="M27" s="44">
        <v>1352.8</v>
      </c>
      <c r="N27" s="44">
        <v>25</v>
      </c>
      <c r="O27" s="43">
        <f t="shared" si="1"/>
        <v>3732.71</v>
      </c>
      <c r="P27" s="45">
        <f t="shared" si="2"/>
        <v>40767.29</v>
      </c>
    </row>
    <row r="28" spans="2:18" s="13" customFormat="1" ht="27.6" customHeight="1" x14ac:dyDescent="0.2">
      <c r="B28" s="24">
        <f t="shared" si="3"/>
        <v>23</v>
      </c>
      <c r="C28" s="41" t="s">
        <v>151</v>
      </c>
      <c r="D28" s="46" t="s">
        <v>195</v>
      </c>
      <c r="E28" s="46" t="s">
        <v>210</v>
      </c>
      <c r="F28" s="65" t="s">
        <v>225</v>
      </c>
      <c r="G28" s="64" t="s">
        <v>127</v>
      </c>
      <c r="H28" s="44">
        <v>68000</v>
      </c>
      <c r="I28" s="44">
        <v>0</v>
      </c>
      <c r="J28" s="43">
        <f t="shared" si="0"/>
        <v>68000</v>
      </c>
      <c r="K28" s="44">
        <v>1951.6</v>
      </c>
      <c r="L28" s="44">
        <v>4992.12</v>
      </c>
      <c r="M28" s="44">
        <v>2067.1999999999998</v>
      </c>
      <c r="N28" s="44">
        <v>15025</v>
      </c>
      <c r="O28" s="43">
        <f t="shared" si="1"/>
        <v>24035.919999999998</v>
      </c>
      <c r="P28" s="45">
        <f t="shared" si="2"/>
        <v>43964.08</v>
      </c>
    </row>
    <row r="29" spans="2:18" ht="27.6" customHeight="1" x14ac:dyDescent="0.2">
      <c r="B29" s="24">
        <f t="shared" si="3"/>
        <v>24</v>
      </c>
      <c r="C29" s="41" t="s">
        <v>152</v>
      </c>
      <c r="D29" s="46" t="s">
        <v>90</v>
      </c>
      <c r="E29" s="46" t="s">
        <v>206</v>
      </c>
      <c r="F29" s="65" t="s">
        <v>225</v>
      </c>
      <c r="G29" s="64" t="s">
        <v>126</v>
      </c>
      <c r="H29" s="44">
        <v>180000</v>
      </c>
      <c r="I29" s="44">
        <v>0</v>
      </c>
      <c r="J29" s="43">
        <f t="shared" si="0"/>
        <v>180000</v>
      </c>
      <c r="K29" s="44">
        <v>5166</v>
      </c>
      <c r="L29" s="44">
        <v>30923.37</v>
      </c>
      <c r="M29" s="44">
        <v>5472</v>
      </c>
      <c r="N29" s="44">
        <v>6941.56</v>
      </c>
      <c r="O29" s="43">
        <f t="shared" si="1"/>
        <v>48502.929999999993</v>
      </c>
      <c r="P29" s="45">
        <f t="shared" si="2"/>
        <v>131497.07</v>
      </c>
    </row>
    <row r="30" spans="2:18" ht="21.75" customHeight="1" x14ac:dyDescent="0.2">
      <c r="B30" s="24">
        <f t="shared" si="3"/>
        <v>25</v>
      </c>
      <c r="C30" s="41" t="s">
        <v>153</v>
      </c>
      <c r="D30" s="46" t="s">
        <v>95</v>
      </c>
      <c r="E30" s="46" t="s">
        <v>211</v>
      </c>
      <c r="F30" s="65" t="s">
        <v>225</v>
      </c>
      <c r="G30" s="64" t="s">
        <v>126</v>
      </c>
      <c r="H30" s="44">
        <v>90000</v>
      </c>
      <c r="I30" s="44">
        <v>0</v>
      </c>
      <c r="J30" s="43">
        <f t="shared" si="0"/>
        <v>90000</v>
      </c>
      <c r="K30" s="44">
        <v>2583</v>
      </c>
      <c r="L30" s="44">
        <v>9324.25</v>
      </c>
      <c r="M30" s="44">
        <v>2736</v>
      </c>
      <c r="N30" s="44">
        <v>1740.46</v>
      </c>
      <c r="O30" s="43">
        <f t="shared" si="1"/>
        <v>16383.71</v>
      </c>
      <c r="P30" s="45">
        <f t="shared" si="2"/>
        <v>73616.290000000008</v>
      </c>
    </row>
    <row r="31" spans="2:18" ht="27.6" customHeight="1" x14ac:dyDescent="0.2">
      <c r="B31" s="24">
        <f t="shared" si="3"/>
        <v>26</v>
      </c>
      <c r="C31" s="41" t="s">
        <v>154</v>
      </c>
      <c r="D31" s="46" t="s">
        <v>192</v>
      </c>
      <c r="E31" s="46" t="s">
        <v>104</v>
      </c>
      <c r="F31" s="65" t="s">
        <v>225</v>
      </c>
      <c r="G31" s="64" t="s">
        <v>127</v>
      </c>
      <c r="H31" s="44">
        <v>80000</v>
      </c>
      <c r="I31" s="44">
        <v>0</v>
      </c>
      <c r="J31" s="43">
        <f t="shared" si="0"/>
        <v>80000</v>
      </c>
      <c r="K31" s="44">
        <v>2296</v>
      </c>
      <c r="L31" s="44">
        <v>7400.87</v>
      </c>
      <c r="M31" s="44">
        <v>2432</v>
      </c>
      <c r="N31" s="44">
        <v>16621.060000000001</v>
      </c>
      <c r="O31" s="43">
        <f t="shared" si="1"/>
        <v>28749.93</v>
      </c>
      <c r="P31" s="45">
        <f t="shared" si="2"/>
        <v>51250.07</v>
      </c>
    </row>
    <row r="32" spans="2:18" ht="24.75" customHeight="1" x14ac:dyDescent="0.2">
      <c r="B32" s="24">
        <f t="shared" si="3"/>
        <v>27</v>
      </c>
      <c r="C32" s="41" t="s">
        <v>155</v>
      </c>
      <c r="D32" s="46" t="s">
        <v>88</v>
      </c>
      <c r="E32" s="46" t="s">
        <v>271</v>
      </c>
      <c r="F32" s="65" t="s">
        <v>225</v>
      </c>
      <c r="G32" s="64" t="s">
        <v>126</v>
      </c>
      <c r="H32" s="44">
        <v>50000</v>
      </c>
      <c r="I32" s="44">
        <v>0</v>
      </c>
      <c r="J32" s="47">
        <f t="shared" si="0"/>
        <v>50000</v>
      </c>
      <c r="K32" s="44">
        <v>1435</v>
      </c>
      <c r="L32" s="44">
        <v>1854</v>
      </c>
      <c r="M32" s="44">
        <v>1520</v>
      </c>
      <c r="N32" s="44">
        <v>25</v>
      </c>
      <c r="O32" s="43">
        <f t="shared" si="1"/>
        <v>4834</v>
      </c>
      <c r="P32" s="45">
        <f t="shared" si="2"/>
        <v>45166</v>
      </c>
    </row>
    <row r="33" spans="2:16" ht="27.6" customHeight="1" x14ac:dyDescent="0.2">
      <c r="B33" s="24">
        <f t="shared" si="3"/>
        <v>28</v>
      </c>
      <c r="C33" s="41" t="s">
        <v>156</v>
      </c>
      <c r="D33" s="46" t="s">
        <v>192</v>
      </c>
      <c r="E33" s="46" t="s">
        <v>212</v>
      </c>
      <c r="F33" s="65" t="s">
        <v>225</v>
      </c>
      <c r="G33" s="64" t="s">
        <v>126</v>
      </c>
      <c r="H33" s="44">
        <v>29600</v>
      </c>
      <c r="I33" s="44">
        <v>0</v>
      </c>
      <c r="J33" s="44">
        <f t="shared" si="0"/>
        <v>29600</v>
      </c>
      <c r="K33" s="44">
        <v>849.52</v>
      </c>
      <c r="L33" s="44">
        <v>0</v>
      </c>
      <c r="M33" s="44">
        <v>899.84</v>
      </c>
      <c r="N33" s="44">
        <v>25</v>
      </c>
      <c r="O33" s="43">
        <f t="shared" si="1"/>
        <v>1774.3600000000001</v>
      </c>
      <c r="P33" s="45">
        <f t="shared" si="2"/>
        <v>27825.64</v>
      </c>
    </row>
    <row r="34" spans="2:16" ht="27.6" customHeight="1" x14ac:dyDescent="0.2">
      <c r="B34" s="24">
        <f t="shared" si="3"/>
        <v>29</v>
      </c>
      <c r="C34" s="41" t="s">
        <v>157</v>
      </c>
      <c r="D34" s="46" t="s">
        <v>90</v>
      </c>
      <c r="E34" s="46" t="s">
        <v>110</v>
      </c>
      <c r="F34" s="65" t="s">
        <v>225</v>
      </c>
      <c r="G34" s="64" t="s">
        <v>126</v>
      </c>
      <c r="H34" s="44">
        <v>175000</v>
      </c>
      <c r="I34" s="44">
        <v>0</v>
      </c>
      <c r="J34" s="44">
        <f t="shared" si="0"/>
        <v>175000</v>
      </c>
      <c r="K34" s="44">
        <v>5022.5</v>
      </c>
      <c r="L34" s="44">
        <v>29747.24</v>
      </c>
      <c r="M34" s="44">
        <v>5320</v>
      </c>
      <c r="N34" s="44">
        <v>1474.63</v>
      </c>
      <c r="O34" s="43">
        <f t="shared" si="1"/>
        <v>41564.370000000003</v>
      </c>
      <c r="P34" s="45">
        <f t="shared" si="2"/>
        <v>133435.63</v>
      </c>
    </row>
    <row r="35" spans="2:16" ht="20.25" customHeight="1" x14ac:dyDescent="0.2">
      <c r="B35" s="24">
        <f t="shared" si="3"/>
        <v>30</v>
      </c>
      <c r="C35" s="41" t="s">
        <v>158</v>
      </c>
      <c r="D35" s="46" t="s">
        <v>192</v>
      </c>
      <c r="E35" s="46" t="s">
        <v>198</v>
      </c>
      <c r="F35" s="65" t="s">
        <v>225</v>
      </c>
      <c r="G35" s="64" t="s">
        <v>127</v>
      </c>
      <c r="H35" s="44">
        <v>10600</v>
      </c>
      <c r="I35" s="44">
        <v>0</v>
      </c>
      <c r="J35" s="44">
        <f t="shared" si="0"/>
        <v>10600</v>
      </c>
      <c r="K35" s="44">
        <v>304.21999999999997</v>
      </c>
      <c r="L35" s="44">
        <v>0</v>
      </c>
      <c r="M35" s="44">
        <v>322.24</v>
      </c>
      <c r="N35" s="44">
        <v>25</v>
      </c>
      <c r="O35" s="43">
        <f t="shared" si="1"/>
        <v>651.46</v>
      </c>
      <c r="P35" s="45">
        <f t="shared" si="2"/>
        <v>9948.5400000000009</v>
      </c>
    </row>
    <row r="36" spans="2:16" ht="21" customHeight="1" x14ac:dyDescent="0.2">
      <c r="B36" s="24">
        <f t="shared" si="3"/>
        <v>31</v>
      </c>
      <c r="C36" s="41" t="s">
        <v>159</v>
      </c>
      <c r="D36" s="46" t="s">
        <v>95</v>
      </c>
      <c r="E36" s="46" t="s">
        <v>213</v>
      </c>
      <c r="F36" s="65" t="s">
        <v>225</v>
      </c>
      <c r="G36" s="64" t="s">
        <v>126</v>
      </c>
      <c r="H36" s="44">
        <v>22000</v>
      </c>
      <c r="I36" s="44">
        <v>0</v>
      </c>
      <c r="J36" s="44">
        <f t="shared" ref="J36:J70" si="4">H36</f>
        <v>22000</v>
      </c>
      <c r="K36" s="44">
        <v>631.4</v>
      </c>
      <c r="L36" s="44">
        <v>0</v>
      </c>
      <c r="M36" s="44">
        <v>668.8</v>
      </c>
      <c r="N36" s="44">
        <v>4309.24</v>
      </c>
      <c r="O36" s="43">
        <f t="shared" ref="O36:O67" si="5">+K36+L36+M36+N36</f>
        <v>5609.44</v>
      </c>
      <c r="P36" s="45">
        <f t="shared" ref="P36:P67" si="6">J36-O36</f>
        <v>16390.560000000001</v>
      </c>
    </row>
    <row r="37" spans="2:16" ht="27.6" customHeight="1" x14ac:dyDescent="0.2">
      <c r="B37" s="24">
        <f t="shared" si="3"/>
        <v>32</v>
      </c>
      <c r="C37" s="41" t="s">
        <v>160</v>
      </c>
      <c r="D37" s="46" t="s">
        <v>88</v>
      </c>
      <c r="E37" s="46" t="s">
        <v>104</v>
      </c>
      <c r="F37" s="65" t="s">
        <v>225</v>
      </c>
      <c r="G37" s="64" t="s">
        <v>126</v>
      </c>
      <c r="H37" s="44">
        <v>40000</v>
      </c>
      <c r="I37" s="44">
        <v>0</v>
      </c>
      <c r="J37" s="44">
        <f t="shared" si="4"/>
        <v>40000</v>
      </c>
      <c r="K37" s="44">
        <v>1148</v>
      </c>
      <c r="L37" s="44">
        <v>442.65</v>
      </c>
      <c r="M37" s="44">
        <v>1216</v>
      </c>
      <c r="N37" s="44">
        <v>25</v>
      </c>
      <c r="O37" s="43">
        <f t="shared" si="5"/>
        <v>2831.65</v>
      </c>
      <c r="P37" s="45">
        <f t="shared" si="6"/>
        <v>37168.35</v>
      </c>
    </row>
    <row r="38" spans="2:16" ht="24" customHeight="1" x14ac:dyDescent="0.2">
      <c r="B38" s="24">
        <f t="shared" ref="B38:B68" si="7">B37+1</f>
        <v>33</v>
      </c>
      <c r="C38" s="41" t="s">
        <v>161</v>
      </c>
      <c r="D38" s="46" t="s">
        <v>85</v>
      </c>
      <c r="E38" s="46" t="s">
        <v>86</v>
      </c>
      <c r="F38" s="65" t="s">
        <v>225</v>
      </c>
      <c r="G38" s="64" t="s">
        <v>126</v>
      </c>
      <c r="H38" s="44">
        <v>120000</v>
      </c>
      <c r="I38" s="44">
        <v>0</v>
      </c>
      <c r="J38" s="44">
        <f t="shared" si="4"/>
        <v>120000</v>
      </c>
      <c r="K38" s="44">
        <v>3444</v>
      </c>
      <c r="L38" s="44">
        <v>16809.87</v>
      </c>
      <c r="M38" s="44">
        <v>3648</v>
      </c>
      <c r="N38" s="44">
        <v>25</v>
      </c>
      <c r="O38" s="43">
        <f t="shared" si="5"/>
        <v>23926.87</v>
      </c>
      <c r="P38" s="45">
        <f t="shared" si="6"/>
        <v>96073.13</v>
      </c>
    </row>
    <row r="39" spans="2:16" ht="18.75" customHeight="1" x14ac:dyDescent="0.2">
      <c r="B39" s="24">
        <f t="shared" si="7"/>
        <v>34</v>
      </c>
      <c r="C39" s="41" t="s">
        <v>162</v>
      </c>
      <c r="D39" s="46" t="s">
        <v>95</v>
      </c>
      <c r="E39" s="46" t="s">
        <v>103</v>
      </c>
      <c r="F39" s="65" t="s">
        <v>225</v>
      </c>
      <c r="G39" s="64" t="s">
        <v>127</v>
      </c>
      <c r="H39" s="44">
        <v>24675</v>
      </c>
      <c r="I39" s="44">
        <v>0</v>
      </c>
      <c r="J39" s="44">
        <f t="shared" si="4"/>
        <v>24675</v>
      </c>
      <c r="K39" s="44">
        <v>708.17250000000001</v>
      </c>
      <c r="L39" s="44">
        <v>0</v>
      </c>
      <c r="M39" s="44">
        <v>750.12</v>
      </c>
      <c r="N39" s="44">
        <v>4025</v>
      </c>
      <c r="O39" s="43">
        <f t="shared" si="5"/>
        <v>5483.2924999999996</v>
      </c>
      <c r="P39" s="45">
        <f t="shared" si="6"/>
        <v>19191.7075</v>
      </c>
    </row>
    <row r="40" spans="2:16" ht="19.5" customHeight="1" x14ac:dyDescent="0.2">
      <c r="B40" s="24">
        <f t="shared" si="7"/>
        <v>35</v>
      </c>
      <c r="C40" s="41" t="s">
        <v>163</v>
      </c>
      <c r="D40" s="46" t="s">
        <v>192</v>
      </c>
      <c r="E40" s="46" t="s">
        <v>198</v>
      </c>
      <c r="F40" s="65" t="s">
        <v>225</v>
      </c>
      <c r="G40" s="64" t="s">
        <v>127</v>
      </c>
      <c r="H40" s="44">
        <v>12000</v>
      </c>
      <c r="I40" s="44">
        <v>0</v>
      </c>
      <c r="J40" s="44">
        <f t="shared" si="4"/>
        <v>12000</v>
      </c>
      <c r="K40" s="44">
        <v>344.4</v>
      </c>
      <c r="L40" s="44">
        <v>0</v>
      </c>
      <c r="M40" s="44">
        <v>364.8</v>
      </c>
      <c r="N40" s="44">
        <v>25</v>
      </c>
      <c r="O40" s="43">
        <f t="shared" si="5"/>
        <v>734.2</v>
      </c>
      <c r="P40" s="45">
        <f t="shared" si="6"/>
        <v>11265.8</v>
      </c>
    </row>
    <row r="41" spans="2:16" ht="27.6" customHeight="1" x14ac:dyDescent="0.2">
      <c r="B41" s="24">
        <f t="shared" si="7"/>
        <v>36</v>
      </c>
      <c r="C41" s="41" t="s">
        <v>164</v>
      </c>
      <c r="D41" s="46" t="s">
        <v>88</v>
      </c>
      <c r="E41" s="46" t="s">
        <v>214</v>
      </c>
      <c r="F41" s="65" t="s">
        <v>225</v>
      </c>
      <c r="G41" s="64" t="s">
        <v>126</v>
      </c>
      <c r="H41" s="44">
        <v>60000</v>
      </c>
      <c r="I41" s="44">
        <v>0</v>
      </c>
      <c r="J41" s="44">
        <f t="shared" si="4"/>
        <v>60000</v>
      </c>
      <c r="K41" s="44">
        <v>1722</v>
      </c>
      <c r="L41" s="44">
        <v>3486.68</v>
      </c>
      <c r="M41" s="44">
        <v>1824</v>
      </c>
      <c r="N41" s="44">
        <v>1025</v>
      </c>
      <c r="O41" s="43">
        <f t="shared" si="5"/>
        <v>8057.68</v>
      </c>
      <c r="P41" s="45">
        <f t="shared" si="6"/>
        <v>51942.32</v>
      </c>
    </row>
    <row r="42" spans="2:16" ht="20.25" customHeight="1" x14ac:dyDescent="0.2">
      <c r="B42" s="24">
        <f t="shared" si="7"/>
        <v>37</v>
      </c>
      <c r="C42" s="41" t="s">
        <v>165</v>
      </c>
      <c r="D42" s="46" t="s">
        <v>192</v>
      </c>
      <c r="E42" s="46" t="s">
        <v>198</v>
      </c>
      <c r="F42" s="65" t="s">
        <v>225</v>
      </c>
      <c r="G42" s="64" t="s">
        <v>126</v>
      </c>
      <c r="H42" s="44">
        <v>12000</v>
      </c>
      <c r="I42" s="44">
        <v>0</v>
      </c>
      <c r="J42" s="44">
        <f t="shared" si="4"/>
        <v>12000</v>
      </c>
      <c r="K42" s="44">
        <v>344.4</v>
      </c>
      <c r="L42" s="44">
        <v>0</v>
      </c>
      <c r="M42" s="44">
        <v>364.8</v>
      </c>
      <c r="N42" s="44">
        <v>25</v>
      </c>
      <c r="O42" s="43">
        <f t="shared" si="5"/>
        <v>734.2</v>
      </c>
      <c r="P42" s="45">
        <f t="shared" si="6"/>
        <v>11265.8</v>
      </c>
    </row>
    <row r="43" spans="2:16" ht="25.5" customHeight="1" x14ac:dyDescent="0.2">
      <c r="B43" s="24">
        <f t="shared" si="7"/>
        <v>38</v>
      </c>
      <c r="C43" s="41" t="s">
        <v>256</v>
      </c>
      <c r="D43" s="46" t="s">
        <v>118</v>
      </c>
      <c r="E43" s="46" t="s">
        <v>254</v>
      </c>
      <c r="F43" s="64" t="s">
        <v>225</v>
      </c>
      <c r="G43" s="64" t="s">
        <v>126</v>
      </c>
      <c r="H43" s="54">
        <v>24000</v>
      </c>
      <c r="I43" s="55">
        <v>0</v>
      </c>
      <c r="J43" s="55">
        <f t="shared" si="4"/>
        <v>24000</v>
      </c>
      <c r="K43" s="55">
        <v>688.8</v>
      </c>
      <c r="L43" s="55">
        <v>0</v>
      </c>
      <c r="M43" s="55">
        <v>729.6</v>
      </c>
      <c r="N43" s="55">
        <v>25</v>
      </c>
      <c r="O43" s="43">
        <f t="shared" si="5"/>
        <v>1443.4</v>
      </c>
      <c r="P43" s="45">
        <f t="shared" si="6"/>
        <v>22556.6</v>
      </c>
    </row>
    <row r="44" spans="2:16" ht="22.5" customHeight="1" x14ac:dyDescent="0.2">
      <c r="B44" s="24">
        <f t="shared" si="7"/>
        <v>39</v>
      </c>
      <c r="C44" s="41" t="s">
        <v>166</v>
      </c>
      <c r="D44" s="46" t="s">
        <v>192</v>
      </c>
      <c r="E44" s="46" t="s">
        <v>198</v>
      </c>
      <c r="F44" s="65" t="s">
        <v>225</v>
      </c>
      <c r="G44" s="64" t="s">
        <v>126</v>
      </c>
      <c r="H44" s="44">
        <v>12000</v>
      </c>
      <c r="I44" s="44">
        <v>0</v>
      </c>
      <c r="J44" s="44">
        <f t="shared" si="4"/>
        <v>12000</v>
      </c>
      <c r="K44" s="44">
        <v>344.4</v>
      </c>
      <c r="L44" s="44">
        <v>0</v>
      </c>
      <c r="M44" s="44">
        <v>364.8</v>
      </c>
      <c r="N44" s="44">
        <v>25</v>
      </c>
      <c r="O44" s="43">
        <f t="shared" si="5"/>
        <v>734.2</v>
      </c>
      <c r="P44" s="45">
        <f t="shared" si="6"/>
        <v>11265.8</v>
      </c>
    </row>
    <row r="45" spans="2:16" ht="24" customHeight="1" x14ac:dyDescent="0.2">
      <c r="B45" s="24">
        <f t="shared" si="7"/>
        <v>40</v>
      </c>
      <c r="C45" s="41" t="s">
        <v>167</v>
      </c>
      <c r="D45" s="46" t="s">
        <v>118</v>
      </c>
      <c r="E45" s="46" t="s">
        <v>215</v>
      </c>
      <c r="F45" s="65" t="s">
        <v>225</v>
      </c>
      <c r="G45" s="64" t="s">
        <v>126</v>
      </c>
      <c r="H45" s="44">
        <v>60000</v>
      </c>
      <c r="I45" s="44">
        <v>0</v>
      </c>
      <c r="J45" s="44">
        <f t="shared" si="4"/>
        <v>60000</v>
      </c>
      <c r="K45" s="44">
        <v>1722</v>
      </c>
      <c r="L45" s="44">
        <v>3486.68</v>
      </c>
      <c r="M45" s="44">
        <v>1824</v>
      </c>
      <c r="N45" s="44">
        <v>25</v>
      </c>
      <c r="O45" s="43">
        <f t="shared" si="5"/>
        <v>7057.68</v>
      </c>
      <c r="P45" s="45">
        <f t="shared" si="6"/>
        <v>52942.32</v>
      </c>
    </row>
    <row r="46" spans="2:16" ht="24" customHeight="1" x14ac:dyDescent="0.2">
      <c r="B46" s="24">
        <f t="shared" si="7"/>
        <v>41</v>
      </c>
      <c r="C46" s="41" t="s">
        <v>168</v>
      </c>
      <c r="D46" s="46" t="s">
        <v>192</v>
      </c>
      <c r="E46" s="46" t="s">
        <v>216</v>
      </c>
      <c r="F46" s="65" t="s">
        <v>225</v>
      </c>
      <c r="G46" s="64" t="s">
        <v>127</v>
      </c>
      <c r="H46" s="44">
        <v>15400</v>
      </c>
      <c r="I46" s="44">
        <v>0</v>
      </c>
      <c r="J46" s="44">
        <f t="shared" si="4"/>
        <v>15400</v>
      </c>
      <c r="K46" s="44">
        <v>441.98</v>
      </c>
      <c r="L46" s="44">
        <v>0</v>
      </c>
      <c r="M46" s="44">
        <v>468.16</v>
      </c>
      <c r="N46" s="44">
        <v>25</v>
      </c>
      <c r="O46" s="43">
        <f t="shared" si="5"/>
        <v>935.1400000000001</v>
      </c>
      <c r="P46" s="45">
        <f t="shared" si="6"/>
        <v>14464.86</v>
      </c>
    </row>
    <row r="47" spans="2:16" ht="21.75" customHeight="1" x14ac:dyDescent="0.2">
      <c r="B47" s="24">
        <f t="shared" si="7"/>
        <v>42</v>
      </c>
      <c r="C47" s="41" t="s">
        <v>169</v>
      </c>
      <c r="D47" s="46" t="s">
        <v>192</v>
      </c>
      <c r="E47" s="46" t="s">
        <v>198</v>
      </c>
      <c r="F47" s="65" t="s">
        <v>225</v>
      </c>
      <c r="G47" s="64" t="s">
        <v>127</v>
      </c>
      <c r="H47" s="44">
        <v>12000</v>
      </c>
      <c r="I47" s="44">
        <v>0</v>
      </c>
      <c r="J47" s="44">
        <f t="shared" si="4"/>
        <v>12000</v>
      </c>
      <c r="K47" s="44">
        <v>344.4</v>
      </c>
      <c r="L47" s="44">
        <v>0</v>
      </c>
      <c r="M47" s="44">
        <v>364.8</v>
      </c>
      <c r="N47" s="44">
        <v>25</v>
      </c>
      <c r="O47" s="43">
        <f t="shared" si="5"/>
        <v>734.2</v>
      </c>
      <c r="P47" s="45">
        <f t="shared" si="6"/>
        <v>11265.8</v>
      </c>
    </row>
    <row r="48" spans="2:16" s="13" customFormat="1" ht="21.75" customHeight="1" x14ac:dyDescent="0.2">
      <c r="B48" s="24">
        <f t="shared" si="7"/>
        <v>43</v>
      </c>
      <c r="C48" s="41" t="s">
        <v>170</v>
      </c>
      <c r="D48" s="46" t="s">
        <v>192</v>
      </c>
      <c r="E48" s="46" t="s">
        <v>198</v>
      </c>
      <c r="F48" s="65" t="s">
        <v>225</v>
      </c>
      <c r="G48" s="64" t="s">
        <v>126</v>
      </c>
      <c r="H48" s="44">
        <v>12000</v>
      </c>
      <c r="I48" s="44">
        <v>0</v>
      </c>
      <c r="J48" s="44">
        <f t="shared" si="4"/>
        <v>12000</v>
      </c>
      <c r="K48" s="44">
        <v>344.4</v>
      </c>
      <c r="L48" s="44">
        <v>0</v>
      </c>
      <c r="M48" s="44">
        <v>364.8</v>
      </c>
      <c r="N48" s="44">
        <v>25</v>
      </c>
      <c r="O48" s="43">
        <f t="shared" si="5"/>
        <v>734.2</v>
      </c>
      <c r="P48" s="45">
        <f t="shared" si="6"/>
        <v>11265.8</v>
      </c>
    </row>
    <row r="49" spans="2:16" ht="26.25" customHeight="1" x14ac:dyDescent="0.2">
      <c r="B49" s="24">
        <f t="shared" si="7"/>
        <v>44</v>
      </c>
      <c r="C49" s="41" t="s">
        <v>171</v>
      </c>
      <c r="D49" s="46" t="s">
        <v>197</v>
      </c>
      <c r="E49" s="46" t="s">
        <v>217</v>
      </c>
      <c r="F49" s="65" t="s">
        <v>225</v>
      </c>
      <c r="G49" s="64" t="s">
        <v>127</v>
      </c>
      <c r="H49" s="44">
        <v>90000</v>
      </c>
      <c r="I49" s="44">
        <v>0</v>
      </c>
      <c r="J49" s="44">
        <f t="shared" si="4"/>
        <v>90000</v>
      </c>
      <c r="K49" s="44">
        <v>2583</v>
      </c>
      <c r="L49" s="44">
        <v>9753.1200000000008</v>
      </c>
      <c r="M49" s="44">
        <v>2736</v>
      </c>
      <c r="N49" s="44">
        <v>4587.57</v>
      </c>
      <c r="O49" s="43">
        <f t="shared" si="5"/>
        <v>19659.690000000002</v>
      </c>
      <c r="P49" s="45">
        <f t="shared" si="6"/>
        <v>70340.31</v>
      </c>
    </row>
    <row r="50" spans="2:16" ht="27.6" customHeight="1" x14ac:dyDescent="0.2">
      <c r="B50" s="24">
        <f t="shared" si="7"/>
        <v>45</v>
      </c>
      <c r="C50" s="41" t="s">
        <v>172</v>
      </c>
      <c r="D50" s="46" t="s">
        <v>90</v>
      </c>
      <c r="E50" s="46" t="s">
        <v>103</v>
      </c>
      <c r="F50" s="65" t="s">
        <v>225</v>
      </c>
      <c r="G50" s="64" t="s">
        <v>227</v>
      </c>
      <c r="H50" s="44">
        <v>24675</v>
      </c>
      <c r="I50" s="44">
        <v>0</v>
      </c>
      <c r="J50" s="44">
        <f t="shared" si="4"/>
        <v>24675</v>
      </c>
      <c r="K50" s="44">
        <v>708.17250000000001</v>
      </c>
      <c r="L50" s="44">
        <v>0</v>
      </c>
      <c r="M50" s="44">
        <v>750.12</v>
      </c>
      <c r="N50" s="44">
        <v>25</v>
      </c>
      <c r="O50" s="43">
        <f t="shared" si="5"/>
        <v>1483.2925</v>
      </c>
      <c r="P50" s="45">
        <f t="shared" si="6"/>
        <v>23191.7075</v>
      </c>
    </row>
    <row r="51" spans="2:16" ht="27.6" customHeight="1" x14ac:dyDescent="0.2">
      <c r="B51" s="24">
        <f t="shared" si="7"/>
        <v>46</v>
      </c>
      <c r="C51" s="41" t="s">
        <v>173</v>
      </c>
      <c r="D51" s="46" t="s">
        <v>192</v>
      </c>
      <c r="E51" s="46" t="s">
        <v>198</v>
      </c>
      <c r="F51" s="65" t="s">
        <v>225</v>
      </c>
      <c r="G51" s="64" t="s">
        <v>127</v>
      </c>
      <c r="H51" s="44">
        <v>10600</v>
      </c>
      <c r="I51" s="44">
        <v>0</v>
      </c>
      <c r="J51" s="44">
        <f t="shared" si="4"/>
        <v>10600</v>
      </c>
      <c r="K51" s="44">
        <v>304.21999999999997</v>
      </c>
      <c r="L51" s="44">
        <v>0</v>
      </c>
      <c r="M51" s="44">
        <v>322.24</v>
      </c>
      <c r="N51" s="44">
        <v>25</v>
      </c>
      <c r="O51" s="43">
        <f t="shared" si="5"/>
        <v>651.46</v>
      </c>
      <c r="P51" s="45">
        <f t="shared" si="6"/>
        <v>9948.5400000000009</v>
      </c>
    </row>
    <row r="52" spans="2:16" ht="20.25" customHeight="1" x14ac:dyDescent="0.2">
      <c r="B52" s="24">
        <f t="shared" si="7"/>
        <v>47</v>
      </c>
      <c r="C52" s="41" t="s">
        <v>174</v>
      </c>
      <c r="D52" s="46" t="s">
        <v>192</v>
      </c>
      <c r="E52" s="46" t="s">
        <v>198</v>
      </c>
      <c r="F52" s="65" t="s">
        <v>225</v>
      </c>
      <c r="G52" s="64" t="s">
        <v>127</v>
      </c>
      <c r="H52" s="44">
        <v>12000</v>
      </c>
      <c r="I52" s="44">
        <v>0</v>
      </c>
      <c r="J52" s="44">
        <f t="shared" si="4"/>
        <v>12000</v>
      </c>
      <c r="K52" s="44">
        <v>344.4</v>
      </c>
      <c r="L52" s="44">
        <v>0</v>
      </c>
      <c r="M52" s="44">
        <v>364.8</v>
      </c>
      <c r="N52" s="44">
        <v>25</v>
      </c>
      <c r="O52" s="43">
        <f t="shared" si="5"/>
        <v>734.2</v>
      </c>
      <c r="P52" s="45">
        <f t="shared" si="6"/>
        <v>11265.8</v>
      </c>
    </row>
    <row r="53" spans="2:16" ht="22.5" customHeight="1" x14ac:dyDescent="0.2">
      <c r="B53" s="24">
        <f t="shared" si="7"/>
        <v>48</v>
      </c>
      <c r="C53" s="41" t="s">
        <v>255</v>
      </c>
      <c r="D53" s="46" t="s">
        <v>118</v>
      </c>
      <c r="E53" s="46" t="s">
        <v>254</v>
      </c>
      <c r="F53" s="64" t="s">
        <v>225</v>
      </c>
      <c r="G53" s="64" t="s">
        <v>126</v>
      </c>
      <c r="H53" s="54">
        <v>24000</v>
      </c>
      <c r="I53" s="55">
        <v>0</v>
      </c>
      <c r="J53" s="55">
        <f t="shared" si="4"/>
        <v>24000</v>
      </c>
      <c r="K53" s="55">
        <v>688.8</v>
      </c>
      <c r="L53" s="55">
        <v>0</v>
      </c>
      <c r="M53" s="55">
        <v>729.6</v>
      </c>
      <c r="N53" s="55">
        <v>25</v>
      </c>
      <c r="O53" s="43">
        <f t="shared" si="5"/>
        <v>1443.4</v>
      </c>
      <c r="P53" s="45">
        <f t="shared" si="6"/>
        <v>22556.6</v>
      </c>
    </row>
    <row r="54" spans="2:16" ht="25.5" customHeight="1" x14ac:dyDescent="0.2">
      <c r="B54" s="24">
        <f t="shared" si="7"/>
        <v>49</v>
      </c>
      <c r="C54" s="41" t="s">
        <v>175</v>
      </c>
      <c r="D54" s="46" t="s">
        <v>197</v>
      </c>
      <c r="E54" s="46" t="s">
        <v>218</v>
      </c>
      <c r="F54" s="65" t="s">
        <v>225</v>
      </c>
      <c r="G54" s="64" t="s">
        <v>127</v>
      </c>
      <c r="H54" s="51">
        <v>40000</v>
      </c>
      <c r="I54" s="44">
        <v>0</v>
      </c>
      <c r="J54" s="44">
        <f t="shared" si="4"/>
        <v>40000</v>
      </c>
      <c r="K54" s="44">
        <v>1148</v>
      </c>
      <c r="L54" s="44">
        <v>442.65</v>
      </c>
      <c r="M54" s="44">
        <v>1216</v>
      </c>
      <c r="N54" s="44">
        <v>25</v>
      </c>
      <c r="O54" s="43">
        <f t="shared" si="5"/>
        <v>2831.65</v>
      </c>
      <c r="P54" s="45">
        <f t="shared" si="6"/>
        <v>37168.35</v>
      </c>
    </row>
    <row r="55" spans="2:16" ht="27.6" customHeight="1" x14ac:dyDescent="0.2">
      <c r="B55" s="24">
        <f t="shared" si="7"/>
        <v>50</v>
      </c>
      <c r="C55" s="41" t="s">
        <v>176</v>
      </c>
      <c r="D55" s="46" t="s">
        <v>95</v>
      </c>
      <c r="E55" s="46" t="s">
        <v>219</v>
      </c>
      <c r="F55" s="65" t="s">
        <v>225</v>
      </c>
      <c r="G55" s="64" t="s">
        <v>126</v>
      </c>
      <c r="H55" s="51">
        <v>22000</v>
      </c>
      <c r="I55" s="44">
        <v>0</v>
      </c>
      <c r="J55" s="44">
        <f t="shared" si="4"/>
        <v>22000</v>
      </c>
      <c r="K55" s="44">
        <v>631.4</v>
      </c>
      <c r="L55" s="44">
        <v>0</v>
      </c>
      <c r="M55" s="44">
        <v>668.8</v>
      </c>
      <c r="N55" s="44">
        <v>4559.3100000000004</v>
      </c>
      <c r="O55" s="43">
        <f t="shared" si="5"/>
        <v>5859.51</v>
      </c>
      <c r="P55" s="45">
        <f t="shared" si="6"/>
        <v>16140.49</v>
      </c>
    </row>
    <row r="56" spans="2:16" ht="22.5" customHeight="1" x14ac:dyDescent="0.2">
      <c r="B56" s="24">
        <f t="shared" si="7"/>
        <v>51</v>
      </c>
      <c r="C56" s="41" t="s">
        <v>177</v>
      </c>
      <c r="D56" s="46" t="s">
        <v>192</v>
      </c>
      <c r="E56" s="46" t="s">
        <v>212</v>
      </c>
      <c r="F56" s="65" t="s">
        <v>225</v>
      </c>
      <c r="G56" s="64" t="s">
        <v>126</v>
      </c>
      <c r="H56" s="44">
        <v>29600</v>
      </c>
      <c r="I56" s="44">
        <v>0</v>
      </c>
      <c r="J56" s="44">
        <f t="shared" si="4"/>
        <v>29600</v>
      </c>
      <c r="K56" s="44">
        <v>849.52</v>
      </c>
      <c r="L56" s="44">
        <v>0</v>
      </c>
      <c r="M56" s="44">
        <v>899.84</v>
      </c>
      <c r="N56" s="44">
        <v>25</v>
      </c>
      <c r="O56" s="43">
        <f t="shared" si="5"/>
        <v>1774.3600000000001</v>
      </c>
      <c r="P56" s="45">
        <f t="shared" si="6"/>
        <v>27825.64</v>
      </c>
    </row>
    <row r="57" spans="2:16" ht="19.5" customHeight="1" x14ac:dyDescent="0.2">
      <c r="B57" s="24">
        <f t="shared" si="7"/>
        <v>52</v>
      </c>
      <c r="C57" s="41" t="s">
        <v>178</v>
      </c>
      <c r="D57" s="46" t="s">
        <v>192</v>
      </c>
      <c r="E57" s="46" t="s">
        <v>198</v>
      </c>
      <c r="F57" s="65" t="s">
        <v>225</v>
      </c>
      <c r="G57" s="64" t="s">
        <v>126</v>
      </c>
      <c r="H57" s="44">
        <v>12000</v>
      </c>
      <c r="I57" s="44">
        <v>0</v>
      </c>
      <c r="J57" s="44">
        <f t="shared" si="4"/>
        <v>12000</v>
      </c>
      <c r="K57" s="44">
        <v>344.4</v>
      </c>
      <c r="L57" s="44">
        <v>0</v>
      </c>
      <c r="M57" s="44">
        <v>364.8</v>
      </c>
      <c r="N57" s="44">
        <v>25</v>
      </c>
      <c r="O57" s="43">
        <f t="shared" si="5"/>
        <v>734.2</v>
      </c>
      <c r="P57" s="45">
        <f t="shared" si="6"/>
        <v>11265.8</v>
      </c>
    </row>
    <row r="58" spans="2:16" ht="24" customHeight="1" x14ac:dyDescent="0.2">
      <c r="B58" s="24">
        <f t="shared" si="7"/>
        <v>53</v>
      </c>
      <c r="C58" s="41" t="s">
        <v>179</v>
      </c>
      <c r="D58" s="46" t="s">
        <v>192</v>
      </c>
      <c r="E58" s="46" t="s">
        <v>198</v>
      </c>
      <c r="F58" s="65" t="s">
        <v>225</v>
      </c>
      <c r="G58" s="64" t="s">
        <v>127</v>
      </c>
      <c r="H58" s="44">
        <v>12000</v>
      </c>
      <c r="I58" s="44">
        <v>0</v>
      </c>
      <c r="J58" s="44">
        <f t="shared" si="4"/>
        <v>12000</v>
      </c>
      <c r="K58" s="44">
        <v>344.4</v>
      </c>
      <c r="L58" s="44">
        <v>0</v>
      </c>
      <c r="M58" s="44">
        <v>364.8</v>
      </c>
      <c r="N58" s="44">
        <v>25</v>
      </c>
      <c r="O58" s="43">
        <f t="shared" si="5"/>
        <v>734.2</v>
      </c>
      <c r="P58" s="45">
        <f t="shared" si="6"/>
        <v>11265.8</v>
      </c>
    </row>
    <row r="59" spans="2:16" ht="27.6" customHeight="1" x14ac:dyDescent="0.2">
      <c r="B59" s="24">
        <f t="shared" si="7"/>
        <v>54</v>
      </c>
      <c r="C59" s="41" t="s">
        <v>180</v>
      </c>
      <c r="D59" s="46" t="s">
        <v>192</v>
      </c>
      <c r="E59" s="46" t="s">
        <v>198</v>
      </c>
      <c r="F59" s="65" t="s">
        <v>225</v>
      </c>
      <c r="G59" s="64" t="s">
        <v>127</v>
      </c>
      <c r="H59" s="44">
        <v>10600</v>
      </c>
      <c r="I59" s="44">
        <v>0</v>
      </c>
      <c r="J59" s="44">
        <f t="shared" si="4"/>
        <v>10600</v>
      </c>
      <c r="K59" s="44">
        <v>304.21999999999997</v>
      </c>
      <c r="L59" s="44">
        <v>0</v>
      </c>
      <c r="M59" s="44">
        <v>322.24</v>
      </c>
      <c r="N59" s="44">
        <v>25</v>
      </c>
      <c r="O59" s="43">
        <f t="shared" si="5"/>
        <v>651.46</v>
      </c>
      <c r="P59" s="45">
        <f t="shared" si="6"/>
        <v>9948.5400000000009</v>
      </c>
    </row>
    <row r="60" spans="2:16" ht="27.6" customHeight="1" x14ac:dyDescent="0.2">
      <c r="B60" s="24">
        <f t="shared" si="7"/>
        <v>55</v>
      </c>
      <c r="C60" s="41" t="s">
        <v>181</v>
      </c>
      <c r="D60" s="46" t="s">
        <v>118</v>
      </c>
      <c r="E60" s="46" t="s">
        <v>220</v>
      </c>
      <c r="F60" s="65" t="s">
        <v>225</v>
      </c>
      <c r="G60" s="64" t="s">
        <v>126</v>
      </c>
      <c r="H60" s="44">
        <v>60000</v>
      </c>
      <c r="I60" s="44">
        <v>0</v>
      </c>
      <c r="J60" s="44">
        <f t="shared" si="4"/>
        <v>60000</v>
      </c>
      <c r="K60" s="44">
        <v>1722</v>
      </c>
      <c r="L60" s="44">
        <v>3486.68</v>
      </c>
      <c r="M60" s="44">
        <v>1824</v>
      </c>
      <c r="N60" s="44">
        <v>25</v>
      </c>
      <c r="O60" s="43">
        <f t="shared" si="5"/>
        <v>7057.68</v>
      </c>
      <c r="P60" s="45">
        <f t="shared" si="6"/>
        <v>52942.32</v>
      </c>
    </row>
    <row r="61" spans="2:16" ht="21.75" customHeight="1" x14ac:dyDescent="0.2">
      <c r="B61" s="24">
        <f t="shared" si="7"/>
        <v>56</v>
      </c>
      <c r="C61" s="41" t="s">
        <v>182</v>
      </c>
      <c r="D61" s="46" t="s">
        <v>95</v>
      </c>
      <c r="E61" s="46" t="s">
        <v>251</v>
      </c>
      <c r="F61" s="65" t="s">
        <v>225</v>
      </c>
      <c r="G61" s="64" t="s">
        <v>126</v>
      </c>
      <c r="H61" s="44">
        <v>25000</v>
      </c>
      <c r="I61" s="44">
        <v>0</v>
      </c>
      <c r="J61" s="44">
        <f t="shared" si="4"/>
        <v>25000</v>
      </c>
      <c r="K61" s="44">
        <v>717.5</v>
      </c>
      <c r="L61" s="44">
        <v>0</v>
      </c>
      <c r="M61" s="44">
        <v>760</v>
      </c>
      <c r="N61" s="44">
        <v>25</v>
      </c>
      <c r="O61" s="43">
        <f t="shared" si="5"/>
        <v>1502.5</v>
      </c>
      <c r="P61" s="45">
        <f t="shared" si="6"/>
        <v>23497.5</v>
      </c>
    </row>
    <row r="62" spans="2:16" ht="25.15" customHeight="1" x14ac:dyDescent="0.2">
      <c r="B62" s="24">
        <f t="shared" si="7"/>
        <v>57</v>
      </c>
      <c r="C62" s="41" t="s">
        <v>183</v>
      </c>
      <c r="D62" s="46" t="s">
        <v>118</v>
      </c>
      <c r="E62" s="46" t="s">
        <v>221</v>
      </c>
      <c r="F62" s="65" t="s">
        <v>225</v>
      </c>
      <c r="G62" s="64" t="s">
        <v>126</v>
      </c>
      <c r="H62" s="44">
        <v>90000</v>
      </c>
      <c r="I62" s="44">
        <v>0</v>
      </c>
      <c r="J62" s="44">
        <f t="shared" si="4"/>
        <v>90000</v>
      </c>
      <c r="K62" s="44">
        <v>2583</v>
      </c>
      <c r="L62" s="44">
        <v>9753.1200000000008</v>
      </c>
      <c r="M62" s="44">
        <v>2736</v>
      </c>
      <c r="N62" s="44">
        <v>25</v>
      </c>
      <c r="O62" s="43">
        <f t="shared" si="5"/>
        <v>15097.12</v>
      </c>
      <c r="P62" s="45">
        <f t="shared" si="6"/>
        <v>74902.880000000005</v>
      </c>
    </row>
    <row r="63" spans="2:16" ht="27.6" customHeight="1" x14ac:dyDescent="0.2">
      <c r="B63" s="24">
        <f t="shared" si="7"/>
        <v>58</v>
      </c>
      <c r="C63" s="41" t="s">
        <v>184</v>
      </c>
      <c r="D63" s="46" t="s">
        <v>118</v>
      </c>
      <c r="E63" s="46" t="s">
        <v>220</v>
      </c>
      <c r="F63" s="65" t="s">
        <v>225</v>
      </c>
      <c r="G63" s="64" t="s">
        <v>127</v>
      </c>
      <c r="H63" s="44">
        <v>50000</v>
      </c>
      <c r="I63" s="44">
        <v>0</v>
      </c>
      <c r="J63" s="44">
        <f t="shared" si="4"/>
        <v>50000</v>
      </c>
      <c r="K63" s="44">
        <v>1435</v>
      </c>
      <c r="L63" s="44">
        <v>1854</v>
      </c>
      <c r="M63" s="44">
        <v>1520</v>
      </c>
      <c r="N63" s="44">
        <v>25</v>
      </c>
      <c r="O63" s="43">
        <f t="shared" si="5"/>
        <v>4834</v>
      </c>
      <c r="P63" s="45">
        <f t="shared" si="6"/>
        <v>45166</v>
      </c>
    </row>
    <row r="64" spans="2:16" ht="24" customHeight="1" x14ac:dyDescent="0.2">
      <c r="B64" s="24">
        <f t="shared" si="7"/>
        <v>59</v>
      </c>
      <c r="C64" s="41" t="s">
        <v>185</v>
      </c>
      <c r="D64" s="46" t="s">
        <v>95</v>
      </c>
      <c r="E64" s="46" t="s">
        <v>222</v>
      </c>
      <c r="F64" s="65" t="s">
        <v>225</v>
      </c>
      <c r="G64" s="64" t="s">
        <v>127</v>
      </c>
      <c r="H64" s="44">
        <v>22000</v>
      </c>
      <c r="I64" s="44">
        <v>0</v>
      </c>
      <c r="J64" s="44">
        <f t="shared" si="4"/>
        <v>22000</v>
      </c>
      <c r="K64" s="44">
        <v>631.4</v>
      </c>
      <c r="L64" s="44">
        <v>0</v>
      </c>
      <c r="M64" s="44">
        <v>668.8</v>
      </c>
      <c r="N64" s="44">
        <v>6352.8</v>
      </c>
      <c r="O64" s="43">
        <f t="shared" si="5"/>
        <v>7653</v>
      </c>
      <c r="P64" s="45">
        <f t="shared" si="6"/>
        <v>14347</v>
      </c>
    </row>
    <row r="65" spans="2:20" ht="27.6" customHeight="1" x14ac:dyDescent="0.2">
      <c r="B65" s="24">
        <f t="shared" si="7"/>
        <v>60</v>
      </c>
      <c r="C65" s="41" t="s">
        <v>186</v>
      </c>
      <c r="D65" s="46" t="s">
        <v>197</v>
      </c>
      <c r="E65" s="46" t="s">
        <v>208</v>
      </c>
      <c r="F65" s="65" t="s">
        <v>225</v>
      </c>
      <c r="G65" s="64" t="s">
        <v>127</v>
      </c>
      <c r="H65" s="44">
        <v>65000</v>
      </c>
      <c r="I65" s="44">
        <v>0</v>
      </c>
      <c r="J65" s="44">
        <f t="shared" si="4"/>
        <v>65000</v>
      </c>
      <c r="K65" s="44">
        <v>1865.5</v>
      </c>
      <c r="L65" s="44">
        <v>4427.58</v>
      </c>
      <c r="M65" s="44">
        <v>1976</v>
      </c>
      <c r="N65" s="44">
        <v>5025</v>
      </c>
      <c r="O65" s="43">
        <f t="shared" si="5"/>
        <v>13294.08</v>
      </c>
      <c r="P65" s="45">
        <f t="shared" si="6"/>
        <v>51705.919999999998</v>
      </c>
    </row>
    <row r="66" spans="2:20" ht="27.6" customHeight="1" x14ac:dyDescent="0.2">
      <c r="B66" s="24">
        <f t="shared" si="7"/>
        <v>61</v>
      </c>
      <c r="C66" s="46" t="s">
        <v>187</v>
      </c>
      <c r="D66" s="46" t="s">
        <v>88</v>
      </c>
      <c r="E66" s="46" t="s">
        <v>223</v>
      </c>
      <c r="F66" s="65" t="s">
        <v>225</v>
      </c>
      <c r="G66" s="64" t="s">
        <v>127</v>
      </c>
      <c r="H66" s="44">
        <v>70000</v>
      </c>
      <c r="I66" s="44">
        <v>0</v>
      </c>
      <c r="J66" s="44">
        <f t="shared" si="4"/>
        <v>70000</v>
      </c>
      <c r="K66" s="44">
        <v>2009</v>
      </c>
      <c r="L66" s="44">
        <v>5368.48</v>
      </c>
      <c r="M66" s="44">
        <v>2128</v>
      </c>
      <c r="N66" s="44">
        <v>2072.6</v>
      </c>
      <c r="O66" s="43">
        <f t="shared" si="5"/>
        <v>11578.08</v>
      </c>
      <c r="P66" s="45">
        <f t="shared" si="6"/>
        <v>58421.919999999998</v>
      </c>
    </row>
    <row r="67" spans="2:20" ht="27.6" customHeight="1" x14ac:dyDescent="0.2">
      <c r="B67" s="24">
        <f t="shared" si="7"/>
        <v>62</v>
      </c>
      <c r="C67" s="46" t="s">
        <v>261</v>
      </c>
      <c r="D67" s="46" t="s">
        <v>88</v>
      </c>
      <c r="E67" s="46" t="s">
        <v>258</v>
      </c>
      <c r="F67" s="64" t="s">
        <v>225</v>
      </c>
      <c r="G67" s="64" t="s">
        <v>226</v>
      </c>
      <c r="H67" s="54">
        <v>16000</v>
      </c>
      <c r="I67" s="55">
        <v>0</v>
      </c>
      <c r="J67" s="55">
        <f t="shared" si="4"/>
        <v>16000</v>
      </c>
      <c r="K67" s="55">
        <v>459.2</v>
      </c>
      <c r="L67" s="55">
        <v>0</v>
      </c>
      <c r="M67" s="55">
        <v>486.4</v>
      </c>
      <c r="N67" s="55">
        <v>25</v>
      </c>
      <c r="O67" s="43">
        <f t="shared" si="5"/>
        <v>970.59999999999991</v>
      </c>
      <c r="P67" s="45">
        <f t="shared" si="6"/>
        <v>15029.4</v>
      </c>
    </row>
    <row r="68" spans="2:20" ht="24" customHeight="1" x14ac:dyDescent="0.2">
      <c r="B68" s="24">
        <f t="shared" si="7"/>
        <v>63</v>
      </c>
      <c r="C68" s="46" t="s">
        <v>188</v>
      </c>
      <c r="D68" s="52" t="s">
        <v>95</v>
      </c>
      <c r="E68" s="52" t="s">
        <v>224</v>
      </c>
      <c r="F68" s="65" t="s">
        <v>225</v>
      </c>
      <c r="G68" s="67" t="s">
        <v>126</v>
      </c>
      <c r="H68" s="53">
        <v>25000</v>
      </c>
      <c r="I68" s="44">
        <v>0</v>
      </c>
      <c r="J68" s="44">
        <f t="shared" si="4"/>
        <v>25000</v>
      </c>
      <c r="K68" s="44">
        <v>717.5</v>
      </c>
      <c r="L68" s="44">
        <v>0</v>
      </c>
      <c r="M68" s="82">
        <v>760</v>
      </c>
      <c r="N68" s="44">
        <v>25</v>
      </c>
      <c r="O68" s="43">
        <f t="shared" ref="O68:O70" si="8">+K68+L68+M68+N68</f>
        <v>1502.5</v>
      </c>
      <c r="P68" s="45">
        <f t="shared" ref="P68:P70" si="9">J68-O68</f>
        <v>23497.5</v>
      </c>
    </row>
    <row r="69" spans="2:20" ht="20.25" customHeight="1" x14ac:dyDescent="0.2">
      <c r="B69" s="24">
        <f t="shared" ref="B69:B70" si="10">B68+1</f>
        <v>64</v>
      </c>
      <c r="C69" s="69" t="s">
        <v>189</v>
      </c>
      <c r="D69" s="70" t="s">
        <v>192</v>
      </c>
      <c r="E69" s="70" t="s">
        <v>198</v>
      </c>
      <c r="F69" s="153" t="s">
        <v>225</v>
      </c>
      <c r="G69" s="68" t="s">
        <v>127</v>
      </c>
      <c r="H69" s="83">
        <v>12000</v>
      </c>
      <c r="I69" s="83">
        <v>0</v>
      </c>
      <c r="J69" s="83">
        <f t="shared" si="4"/>
        <v>12000</v>
      </c>
      <c r="K69" s="83">
        <v>344.4</v>
      </c>
      <c r="L69" s="83">
        <v>0</v>
      </c>
      <c r="M69" s="82">
        <v>364.8</v>
      </c>
      <c r="N69" s="44">
        <v>25</v>
      </c>
      <c r="O69" s="43">
        <f t="shared" si="8"/>
        <v>734.2</v>
      </c>
      <c r="P69" s="45">
        <f t="shared" si="9"/>
        <v>11265.8</v>
      </c>
    </row>
    <row r="70" spans="2:20" ht="24" customHeight="1" thickBot="1" x14ac:dyDescent="0.25">
      <c r="B70" s="77">
        <f t="shared" si="10"/>
        <v>65</v>
      </c>
      <c r="C70" s="79" t="s">
        <v>190</v>
      </c>
      <c r="D70" s="79" t="s">
        <v>95</v>
      </c>
      <c r="E70" s="79" t="s">
        <v>252</v>
      </c>
      <c r="F70" s="81" t="s">
        <v>225</v>
      </c>
      <c r="G70" s="80" t="s">
        <v>127</v>
      </c>
      <c r="H70" s="82">
        <v>60000</v>
      </c>
      <c r="I70" s="82">
        <v>0</v>
      </c>
      <c r="J70" s="82">
        <f t="shared" si="4"/>
        <v>60000</v>
      </c>
      <c r="K70" s="44">
        <v>1722</v>
      </c>
      <c r="L70" s="82">
        <v>3486.68</v>
      </c>
      <c r="M70" s="82">
        <v>1824</v>
      </c>
      <c r="N70" s="82">
        <v>1225</v>
      </c>
      <c r="O70" s="151">
        <f t="shared" si="8"/>
        <v>8257.68</v>
      </c>
      <c r="P70" s="152">
        <f t="shared" si="9"/>
        <v>51742.32</v>
      </c>
    </row>
    <row r="71" spans="2:20" ht="20.25" customHeight="1" thickBot="1" x14ac:dyDescent="0.25">
      <c r="B71" s="174" t="s">
        <v>265</v>
      </c>
      <c r="C71" s="175"/>
      <c r="D71" s="175"/>
      <c r="E71" s="175"/>
      <c r="F71" s="175"/>
      <c r="G71" s="176"/>
      <c r="H71" s="85">
        <f>SUM(H6:H70)</f>
        <v>3426703</v>
      </c>
      <c r="I71" s="85">
        <v>0</v>
      </c>
      <c r="J71" s="85">
        <f t="shared" ref="J71:P71" si="11">SUM(J6:J70)</f>
        <v>3426703</v>
      </c>
      <c r="K71" s="150">
        <f t="shared" si="11"/>
        <v>98346.374999999942</v>
      </c>
      <c r="L71" s="85">
        <f t="shared" si="11"/>
        <v>315780.95</v>
      </c>
      <c r="M71" s="85">
        <f t="shared" si="11"/>
        <v>104171.77000000006</v>
      </c>
      <c r="N71" s="85">
        <f t="shared" si="11"/>
        <v>149915.38</v>
      </c>
      <c r="O71" s="85">
        <f t="shared" si="11"/>
        <v>668214.47499999974</v>
      </c>
      <c r="P71" s="85">
        <f t="shared" si="11"/>
        <v>2758488.5249999999</v>
      </c>
    </row>
    <row r="72" spans="2:20" ht="18" customHeight="1" x14ac:dyDescent="0.2">
      <c r="E72" s="7"/>
      <c r="H72" s="8"/>
      <c r="I72" s="8"/>
      <c r="L72" s="8"/>
      <c r="M72" s="8"/>
      <c r="N72" s="173"/>
      <c r="O72" s="173"/>
      <c r="P72" s="173"/>
      <c r="Q72" s="9"/>
      <c r="R72" s="9"/>
      <c r="S72" s="13"/>
      <c r="T72" s="13"/>
    </row>
    <row r="73" spans="2:20" ht="27.6" customHeight="1" x14ac:dyDescent="0.2">
      <c r="D73" s="96" t="s">
        <v>128</v>
      </c>
      <c r="E73" s="97"/>
      <c r="F73" s="98" t="s">
        <v>129</v>
      </c>
      <c r="G73" s="98"/>
      <c r="H73" s="8"/>
      <c r="I73" s="8"/>
      <c r="J73" s="8"/>
      <c r="K73" s="8"/>
      <c r="L73" s="16"/>
      <c r="M73" s="9"/>
      <c r="N73" s="9"/>
    </row>
    <row r="74" spans="2:20" ht="27.6" customHeight="1" x14ac:dyDescent="0.2">
      <c r="D74" s="10"/>
      <c r="F74" s="11"/>
      <c r="G74" s="17"/>
      <c r="J74" s="9"/>
      <c r="N74" s="38"/>
    </row>
    <row r="75" spans="2:20" ht="27.6" customHeight="1" x14ac:dyDescent="0.2">
      <c r="D75" s="6" t="s">
        <v>131</v>
      </c>
      <c r="F75" s="169" t="s">
        <v>130</v>
      </c>
      <c r="G75" s="169"/>
      <c r="J75" s="169" t="s">
        <v>266</v>
      </c>
      <c r="K75" s="169"/>
    </row>
    <row r="76" spans="2:20" ht="27.6" customHeight="1" x14ac:dyDescent="0.2">
      <c r="D76" s="12"/>
      <c r="F76" s="9"/>
      <c r="G76" s="9"/>
      <c r="J76" s="8"/>
    </row>
    <row r="77" spans="2:20" ht="27.6" customHeight="1" x14ac:dyDescent="0.2">
      <c r="D77" s="12"/>
      <c r="F77" s="9"/>
      <c r="G77" s="9"/>
      <c r="J77" s="8"/>
    </row>
    <row r="78" spans="2:20" ht="27.6" customHeight="1" x14ac:dyDescent="0.2">
      <c r="D78" s="12"/>
      <c r="F78" s="9"/>
      <c r="G78" s="9"/>
      <c r="J78" s="8"/>
    </row>
    <row r="79" spans="2:20" ht="27.6" customHeight="1" x14ac:dyDescent="0.2">
      <c r="D79" s="12"/>
      <c r="F79" s="9"/>
      <c r="G79" s="9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77" spans="3:16" ht="27.6" customHeight="1" x14ac:dyDescent="0.2">
      <c r="C177" s="13"/>
      <c r="D177" s="1"/>
      <c r="E177" s="1"/>
      <c r="H177" s="1"/>
      <c r="I177" s="1"/>
      <c r="J177" s="1"/>
      <c r="K177" s="1"/>
      <c r="L177" s="1"/>
      <c r="O177" s="1"/>
      <c r="P177" s="1"/>
    </row>
    <row r="178" spans="3:16" ht="27.6" customHeight="1" x14ac:dyDescent="0.2">
      <c r="C178" s="13"/>
      <c r="D178" s="1"/>
      <c r="E178" s="1"/>
      <c r="H178" s="1"/>
      <c r="I178" s="1"/>
      <c r="J178" s="1"/>
      <c r="K178" s="1"/>
      <c r="L178" s="1"/>
      <c r="O178" s="1"/>
      <c r="P178" s="1"/>
    </row>
    <row r="179" spans="3:16" ht="27.6" customHeight="1" x14ac:dyDescent="0.2">
      <c r="C179" s="13"/>
      <c r="D179" s="1"/>
      <c r="E179" s="1"/>
      <c r="H179" s="1"/>
      <c r="I179" s="1"/>
      <c r="J179" s="1"/>
      <c r="K179" s="1"/>
      <c r="L179" s="1"/>
      <c r="O179" s="1"/>
      <c r="P179" s="1"/>
    </row>
    <row r="1048567" spans="11:11" ht="27.6" customHeight="1" x14ac:dyDescent="0.2">
      <c r="K1048567" s="15" t="e">
        <f>SUM(#REF!)</f>
        <v>#REF!</v>
      </c>
    </row>
  </sheetData>
  <autoFilter ref="B5:P71" xr:uid="{C113E784-40FB-4BBC-A678-18C569B2E3EE}"/>
  <sortState xmlns:xlrd2="http://schemas.microsoft.com/office/spreadsheetml/2017/richdata2" ref="C7:P70">
    <sortCondition ref="C6:C70"/>
  </sortState>
  <mergeCells count="7">
    <mergeCell ref="F75:G75"/>
    <mergeCell ref="J75:K75"/>
    <mergeCell ref="D2:P2"/>
    <mergeCell ref="D3:P3"/>
    <mergeCell ref="D4:P4"/>
    <mergeCell ref="N72:P72"/>
    <mergeCell ref="B71:G71"/>
  </mergeCells>
  <pageMargins left="0.7" right="0.7" top="0.75" bottom="0.75" header="0.3" footer="0.3"/>
  <pageSetup paperSize="5" scale="43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3"/>
  <sheetViews>
    <sheetView topLeftCell="A3" zoomScale="90" zoomScaleNormal="90" workbookViewId="0">
      <pane ySplit="5" topLeftCell="A73" activePane="bottomLeft" state="frozen"/>
      <selection activeCell="A3" sqref="A3"/>
      <selection pane="bottomLeft" activeCell="B4" sqref="B4:P85"/>
    </sheetView>
  </sheetViews>
  <sheetFormatPr baseColWidth="10" defaultColWidth="11.5703125" defaultRowHeight="12.75" x14ac:dyDescent="0.2"/>
  <cols>
    <col min="1" max="1" width="7.42578125" style="75" customWidth="1"/>
    <col min="2" max="2" width="5.42578125" style="75" customWidth="1"/>
    <col min="3" max="3" width="47.140625" style="75" bestFit="1" customWidth="1"/>
    <col min="4" max="4" width="44.140625" style="91" customWidth="1"/>
    <col min="5" max="5" width="27" style="92" customWidth="1"/>
    <col min="6" max="6" width="23" style="75" customWidth="1"/>
    <col min="7" max="7" width="15.42578125" style="75" bestFit="1" customWidth="1"/>
    <col min="8" max="8" width="18.140625" style="93" customWidth="1"/>
    <col min="9" max="9" width="12.42578125" style="93" customWidth="1"/>
    <col min="10" max="10" width="15.140625" style="93" customWidth="1"/>
    <col min="11" max="11" width="12.7109375" style="93" bestFit="1" customWidth="1"/>
    <col min="12" max="12" width="12.85546875" style="75" bestFit="1" customWidth="1"/>
    <col min="13" max="13" width="12" style="75" bestFit="1" customWidth="1"/>
    <col min="14" max="14" width="15.140625" style="75" customWidth="1"/>
    <col min="15" max="15" width="14.5703125" style="75" customWidth="1"/>
    <col min="16" max="16" width="16.140625" style="75" customWidth="1"/>
    <col min="17" max="16384" width="11.5703125" style="75"/>
  </cols>
  <sheetData>
    <row r="1" spans="2:20" s="71" customFormat="1" ht="18" customHeight="1" x14ac:dyDescent="0.2"/>
    <row r="2" spans="2:20" s="71" customFormat="1" ht="18" customHeight="1" x14ac:dyDescent="0.2"/>
    <row r="3" spans="2:20" s="71" customFormat="1" ht="18" customHeight="1" thickBot="1" x14ac:dyDescent="0.25"/>
    <row r="4" spans="2:20" s="71" customFormat="1" ht="18" customHeight="1" thickBot="1" x14ac:dyDescent="0.25">
      <c r="B4" s="56"/>
      <c r="C4" s="57"/>
      <c r="D4" s="177" t="s">
        <v>247</v>
      </c>
      <c r="E4" s="171"/>
      <c r="F4" s="171"/>
      <c r="G4" s="171"/>
      <c r="H4" s="171"/>
      <c r="I4" s="171"/>
      <c r="J4" s="171"/>
      <c r="K4" s="171"/>
      <c r="L4" s="170"/>
      <c r="M4" s="171"/>
      <c r="N4" s="171"/>
      <c r="O4" s="171"/>
      <c r="P4" s="172"/>
    </row>
    <row r="5" spans="2:20" s="71" customFormat="1" ht="18" customHeight="1" thickBot="1" x14ac:dyDescent="0.25">
      <c r="B5" s="58"/>
      <c r="C5" s="59"/>
      <c r="D5" s="177" t="s">
        <v>269</v>
      </c>
      <c r="E5" s="171"/>
      <c r="F5" s="171"/>
      <c r="G5" s="171"/>
      <c r="H5" s="171"/>
      <c r="I5" s="171"/>
      <c r="J5" s="171"/>
      <c r="K5" s="171"/>
      <c r="L5" s="170"/>
      <c r="M5" s="171"/>
      <c r="N5" s="171"/>
      <c r="O5" s="171"/>
      <c r="P5" s="172"/>
    </row>
    <row r="6" spans="2:20" s="71" customFormat="1" ht="24" customHeight="1" thickBot="1" x14ac:dyDescent="0.25">
      <c r="B6" s="60"/>
      <c r="C6" s="61"/>
      <c r="D6" s="177" t="s">
        <v>249</v>
      </c>
      <c r="E6" s="171"/>
      <c r="F6" s="171"/>
      <c r="G6" s="171"/>
      <c r="H6" s="171"/>
      <c r="I6" s="171"/>
      <c r="J6" s="171"/>
      <c r="K6" s="171"/>
      <c r="L6" s="170"/>
      <c r="M6" s="171"/>
      <c r="N6" s="171"/>
      <c r="O6" s="171"/>
      <c r="P6" s="172"/>
    </row>
    <row r="7" spans="2:20" s="73" customFormat="1" ht="27.6" customHeight="1" thickBot="1" x14ac:dyDescent="0.3">
      <c r="B7" s="39" t="s">
        <v>0</v>
      </c>
      <c r="C7" s="39" t="s">
        <v>1</v>
      </c>
      <c r="D7" s="40" t="s">
        <v>2</v>
      </c>
      <c r="E7" s="155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2"/>
      <c r="R7" s="72"/>
      <c r="S7" s="72"/>
      <c r="T7" s="72"/>
    </row>
    <row r="8" spans="2:20" ht="30" customHeight="1" x14ac:dyDescent="0.2">
      <c r="B8" s="147">
        <v>1</v>
      </c>
      <c r="C8" s="74" t="s">
        <v>15</v>
      </c>
      <c r="D8" s="41" t="s">
        <v>79</v>
      </c>
      <c r="E8" s="41" t="s">
        <v>80</v>
      </c>
      <c r="F8" s="63" t="s">
        <v>125</v>
      </c>
      <c r="G8" s="62" t="s">
        <v>126</v>
      </c>
      <c r="H8" s="42">
        <v>90000</v>
      </c>
      <c r="I8" s="42">
        <v>0</v>
      </c>
      <c r="J8" s="148">
        <f>H8</f>
        <v>90000</v>
      </c>
      <c r="K8" s="42">
        <v>2583</v>
      </c>
      <c r="L8" s="42">
        <v>9753.1200000000008</v>
      </c>
      <c r="M8" s="42">
        <v>2736</v>
      </c>
      <c r="N8" s="42">
        <v>25</v>
      </c>
      <c r="O8" s="148">
        <f>+K8+L8+M8+N8</f>
        <v>15097.12</v>
      </c>
      <c r="P8" s="149">
        <f>J8-O8</f>
        <v>74902.880000000005</v>
      </c>
    </row>
    <row r="9" spans="2:20" ht="30" customHeight="1" x14ac:dyDescent="0.2">
      <c r="B9" s="24">
        <f>B8+1</f>
        <v>2</v>
      </c>
      <c r="C9" s="41" t="s">
        <v>133</v>
      </c>
      <c r="D9" s="46" t="s">
        <v>85</v>
      </c>
      <c r="E9" s="46" t="s">
        <v>272</v>
      </c>
      <c r="F9" s="63" t="s">
        <v>125</v>
      </c>
      <c r="G9" s="65" t="s">
        <v>126</v>
      </c>
      <c r="H9" s="44">
        <v>160000</v>
      </c>
      <c r="I9" s="44">
        <v>0</v>
      </c>
      <c r="J9" s="43">
        <f>H9</f>
        <v>160000</v>
      </c>
      <c r="K9" s="44">
        <v>4592</v>
      </c>
      <c r="L9" s="44">
        <v>26218.87</v>
      </c>
      <c r="M9" s="44">
        <v>4864</v>
      </c>
      <c r="N9" s="44">
        <v>2330.52</v>
      </c>
      <c r="O9" s="43">
        <f>+K9+L9+M9+N9</f>
        <v>38005.389999999992</v>
      </c>
      <c r="P9" s="45">
        <f>J9-O9</f>
        <v>121994.61000000002</v>
      </c>
    </row>
    <row r="10" spans="2:20" ht="32.25" customHeight="1" x14ac:dyDescent="0.2">
      <c r="B10" s="24">
        <f t="shared" ref="B10:B71" si="0">B9+1</f>
        <v>3</v>
      </c>
      <c r="C10" s="76" t="s">
        <v>16</v>
      </c>
      <c r="D10" s="46" t="s">
        <v>81</v>
      </c>
      <c r="E10" s="46" t="s">
        <v>82</v>
      </c>
      <c r="F10" s="65" t="s">
        <v>125</v>
      </c>
      <c r="G10" s="65" t="s">
        <v>126</v>
      </c>
      <c r="H10" s="44">
        <v>50000</v>
      </c>
      <c r="I10" s="44">
        <v>0</v>
      </c>
      <c r="J10" s="43">
        <f t="shared" ref="J10:J65" si="1">H10</f>
        <v>50000</v>
      </c>
      <c r="K10" s="44">
        <v>1435</v>
      </c>
      <c r="L10" s="44">
        <v>1854</v>
      </c>
      <c r="M10" s="44">
        <v>1520</v>
      </c>
      <c r="N10" s="44">
        <v>1474.63</v>
      </c>
      <c r="O10" s="43">
        <f t="shared" ref="O10:O65" si="2">+K10+L10+M10+N10</f>
        <v>6283.63</v>
      </c>
      <c r="P10" s="45">
        <f t="shared" ref="P10:P65" si="3">J10-O10</f>
        <v>43716.37</v>
      </c>
    </row>
    <row r="11" spans="2:20" ht="32.25" customHeight="1" x14ac:dyDescent="0.2">
      <c r="B11" s="24">
        <f t="shared" si="0"/>
        <v>4</v>
      </c>
      <c r="C11" s="76" t="s">
        <v>17</v>
      </c>
      <c r="D11" s="46" t="s">
        <v>83</v>
      </c>
      <c r="E11" s="46" t="s">
        <v>84</v>
      </c>
      <c r="F11" s="65" t="s">
        <v>125</v>
      </c>
      <c r="G11" s="65" t="s">
        <v>126</v>
      </c>
      <c r="H11" s="44">
        <v>20000</v>
      </c>
      <c r="I11" s="44">
        <v>0</v>
      </c>
      <c r="J11" s="43">
        <f t="shared" si="1"/>
        <v>20000</v>
      </c>
      <c r="K11" s="44">
        <v>574</v>
      </c>
      <c r="L11" s="44">
        <v>0</v>
      </c>
      <c r="M11" s="44">
        <v>608</v>
      </c>
      <c r="N11" s="44">
        <v>25</v>
      </c>
      <c r="O11" s="43">
        <f t="shared" si="2"/>
        <v>1207</v>
      </c>
      <c r="P11" s="45">
        <f t="shared" si="3"/>
        <v>18793</v>
      </c>
    </row>
    <row r="12" spans="2:20" ht="33.75" customHeight="1" x14ac:dyDescent="0.2">
      <c r="B12" s="24">
        <f t="shared" si="0"/>
        <v>5</v>
      </c>
      <c r="C12" s="76" t="s">
        <v>18</v>
      </c>
      <c r="D12" s="46" t="s">
        <v>85</v>
      </c>
      <c r="E12" s="46" t="s">
        <v>86</v>
      </c>
      <c r="F12" s="65" t="s">
        <v>125</v>
      </c>
      <c r="G12" s="65" t="s">
        <v>126</v>
      </c>
      <c r="H12" s="44">
        <v>80000</v>
      </c>
      <c r="I12" s="44">
        <v>0</v>
      </c>
      <c r="J12" s="43">
        <f t="shared" si="1"/>
        <v>80000</v>
      </c>
      <c r="K12" s="44">
        <v>2296</v>
      </c>
      <c r="L12" s="44">
        <v>7400.87</v>
      </c>
      <c r="M12" s="44">
        <v>2432</v>
      </c>
      <c r="N12" s="44">
        <v>7330.52</v>
      </c>
      <c r="O12" s="43">
        <f t="shared" si="2"/>
        <v>19459.39</v>
      </c>
      <c r="P12" s="45">
        <f t="shared" si="3"/>
        <v>60540.61</v>
      </c>
    </row>
    <row r="13" spans="2:20" ht="27.6" customHeight="1" x14ac:dyDescent="0.2">
      <c r="B13" s="24">
        <f t="shared" si="0"/>
        <v>6</v>
      </c>
      <c r="C13" s="46" t="s">
        <v>19</v>
      </c>
      <c r="D13" s="46" t="s">
        <v>85</v>
      </c>
      <c r="E13" s="46" t="s">
        <v>87</v>
      </c>
      <c r="F13" s="65" t="s">
        <v>125</v>
      </c>
      <c r="G13" s="64" t="s">
        <v>126</v>
      </c>
      <c r="H13" s="44">
        <v>70000</v>
      </c>
      <c r="I13" s="44">
        <v>0</v>
      </c>
      <c r="J13" s="43">
        <f t="shared" si="1"/>
        <v>70000</v>
      </c>
      <c r="K13" s="44">
        <v>2009</v>
      </c>
      <c r="L13" s="44">
        <v>5368.48</v>
      </c>
      <c r="M13" s="44">
        <v>2128</v>
      </c>
      <c r="N13" s="44">
        <v>25</v>
      </c>
      <c r="O13" s="43">
        <f t="shared" si="2"/>
        <v>9530.48</v>
      </c>
      <c r="P13" s="45">
        <f t="shared" si="3"/>
        <v>60469.520000000004</v>
      </c>
      <c r="R13" s="154"/>
    </row>
    <row r="14" spans="2:20" ht="31.5" customHeight="1" x14ac:dyDescent="0.2">
      <c r="B14" s="24">
        <f t="shared" si="0"/>
        <v>7</v>
      </c>
      <c r="C14" s="76" t="s">
        <v>20</v>
      </c>
      <c r="D14" s="46" t="s">
        <v>83</v>
      </c>
      <c r="E14" s="46" t="s">
        <v>84</v>
      </c>
      <c r="F14" s="65" t="s">
        <v>125</v>
      </c>
      <c r="G14" s="64" t="s">
        <v>127</v>
      </c>
      <c r="H14" s="44">
        <v>25000</v>
      </c>
      <c r="I14" s="44">
        <v>0</v>
      </c>
      <c r="J14" s="43">
        <f t="shared" si="1"/>
        <v>25000</v>
      </c>
      <c r="K14" s="44">
        <v>717.5</v>
      </c>
      <c r="L14" s="44">
        <v>0</v>
      </c>
      <c r="M14" s="44">
        <v>760</v>
      </c>
      <c r="N14" s="44">
        <v>25</v>
      </c>
      <c r="O14" s="43">
        <f t="shared" si="2"/>
        <v>1502.5</v>
      </c>
      <c r="P14" s="45">
        <f t="shared" si="3"/>
        <v>23497.5</v>
      </c>
    </row>
    <row r="15" spans="2:20" ht="34.5" customHeight="1" x14ac:dyDescent="0.2">
      <c r="B15" s="24">
        <f t="shared" si="0"/>
        <v>8</v>
      </c>
      <c r="C15" s="76" t="s">
        <v>21</v>
      </c>
      <c r="D15" s="46" t="s">
        <v>88</v>
      </c>
      <c r="E15" s="46" t="s">
        <v>87</v>
      </c>
      <c r="F15" s="65" t="s">
        <v>125</v>
      </c>
      <c r="G15" s="64" t="s">
        <v>127</v>
      </c>
      <c r="H15" s="44">
        <v>80000</v>
      </c>
      <c r="I15" s="44">
        <v>0</v>
      </c>
      <c r="J15" s="43">
        <f t="shared" si="1"/>
        <v>80000</v>
      </c>
      <c r="K15" s="44">
        <v>2296</v>
      </c>
      <c r="L15" s="44">
        <v>7400.87</v>
      </c>
      <c r="M15" s="44">
        <v>2432</v>
      </c>
      <c r="N15" s="44">
        <v>25</v>
      </c>
      <c r="O15" s="43">
        <f t="shared" si="2"/>
        <v>12153.869999999999</v>
      </c>
      <c r="P15" s="45">
        <f t="shared" si="3"/>
        <v>67846.13</v>
      </c>
    </row>
    <row r="16" spans="2:20" ht="27.6" customHeight="1" x14ac:dyDescent="0.2">
      <c r="B16" s="24">
        <f t="shared" si="0"/>
        <v>9</v>
      </c>
      <c r="C16" s="76" t="s">
        <v>22</v>
      </c>
      <c r="D16" s="46" t="s">
        <v>88</v>
      </c>
      <c r="E16" s="46" t="s">
        <v>89</v>
      </c>
      <c r="F16" s="65" t="s">
        <v>125</v>
      </c>
      <c r="G16" s="64" t="s">
        <v>126</v>
      </c>
      <c r="H16" s="44">
        <v>28000</v>
      </c>
      <c r="I16" s="44">
        <v>0</v>
      </c>
      <c r="J16" s="43">
        <f t="shared" si="1"/>
        <v>28000</v>
      </c>
      <c r="K16" s="44">
        <v>803.6</v>
      </c>
      <c r="L16" s="44">
        <v>0</v>
      </c>
      <c r="M16" s="44">
        <v>851.2</v>
      </c>
      <c r="N16" s="44">
        <v>25</v>
      </c>
      <c r="O16" s="43">
        <f t="shared" si="2"/>
        <v>1679.8000000000002</v>
      </c>
      <c r="P16" s="45">
        <f t="shared" si="3"/>
        <v>26320.2</v>
      </c>
    </row>
    <row r="17" spans="2:18" ht="37.5" customHeight="1" x14ac:dyDescent="0.2">
      <c r="B17" s="24">
        <f t="shared" si="0"/>
        <v>10</v>
      </c>
      <c r="C17" s="76" t="s">
        <v>23</v>
      </c>
      <c r="D17" s="46" t="s">
        <v>90</v>
      </c>
      <c r="E17" s="46" t="s">
        <v>80</v>
      </c>
      <c r="F17" s="65" t="s">
        <v>125</v>
      </c>
      <c r="G17" s="64" t="s">
        <v>126</v>
      </c>
      <c r="H17" s="44">
        <v>70000</v>
      </c>
      <c r="I17" s="44">
        <v>0</v>
      </c>
      <c r="J17" s="43">
        <f t="shared" si="1"/>
        <v>70000</v>
      </c>
      <c r="K17" s="44">
        <v>2009</v>
      </c>
      <c r="L17" s="44">
        <v>5368.48</v>
      </c>
      <c r="M17" s="44">
        <v>2128</v>
      </c>
      <c r="N17" s="44">
        <v>25</v>
      </c>
      <c r="O17" s="43">
        <f t="shared" si="2"/>
        <v>9530.48</v>
      </c>
      <c r="P17" s="45">
        <f t="shared" si="3"/>
        <v>60469.520000000004</v>
      </c>
    </row>
    <row r="18" spans="2:18" ht="27.6" customHeight="1" x14ac:dyDescent="0.2">
      <c r="B18" s="24">
        <f t="shared" si="0"/>
        <v>11</v>
      </c>
      <c r="C18" s="76" t="s">
        <v>24</v>
      </c>
      <c r="D18" s="46" t="s">
        <v>83</v>
      </c>
      <c r="E18" s="46" t="s">
        <v>84</v>
      </c>
      <c r="F18" s="65" t="s">
        <v>125</v>
      </c>
      <c r="G18" s="64" t="s">
        <v>127</v>
      </c>
      <c r="H18" s="44">
        <v>30000</v>
      </c>
      <c r="I18" s="44">
        <v>0</v>
      </c>
      <c r="J18" s="43">
        <f t="shared" si="1"/>
        <v>30000</v>
      </c>
      <c r="K18" s="44">
        <v>861</v>
      </c>
      <c r="L18" s="44">
        <v>0</v>
      </c>
      <c r="M18" s="44">
        <v>912</v>
      </c>
      <c r="N18" s="44">
        <v>25</v>
      </c>
      <c r="O18" s="43">
        <f t="shared" si="2"/>
        <v>1798</v>
      </c>
      <c r="P18" s="45">
        <f t="shared" si="3"/>
        <v>28202</v>
      </c>
    </row>
    <row r="19" spans="2:18" ht="30" customHeight="1" x14ac:dyDescent="0.2">
      <c r="B19" s="24">
        <f t="shared" si="0"/>
        <v>12</v>
      </c>
      <c r="C19" s="76" t="s">
        <v>25</v>
      </c>
      <c r="D19" s="46" t="s">
        <v>91</v>
      </c>
      <c r="E19" s="46" t="s">
        <v>92</v>
      </c>
      <c r="F19" s="65" t="s">
        <v>125</v>
      </c>
      <c r="G19" s="64" t="s">
        <v>126</v>
      </c>
      <c r="H19" s="44">
        <v>125000</v>
      </c>
      <c r="I19" s="44">
        <v>0</v>
      </c>
      <c r="J19" s="43">
        <f t="shared" si="1"/>
        <v>125000</v>
      </c>
      <c r="K19" s="44">
        <v>3587.5</v>
      </c>
      <c r="L19" s="44">
        <v>17985.990000000002</v>
      </c>
      <c r="M19" s="44">
        <v>3800</v>
      </c>
      <c r="N19" s="44">
        <v>25</v>
      </c>
      <c r="O19" s="43">
        <f t="shared" si="2"/>
        <v>25398.49</v>
      </c>
      <c r="P19" s="45">
        <f t="shared" si="3"/>
        <v>99601.51</v>
      </c>
    </row>
    <row r="20" spans="2:18" ht="33.75" customHeight="1" x14ac:dyDescent="0.2">
      <c r="B20" s="24">
        <f t="shared" si="0"/>
        <v>13</v>
      </c>
      <c r="C20" s="76" t="s">
        <v>26</v>
      </c>
      <c r="D20" s="46" t="s">
        <v>83</v>
      </c>
      <c r="E20" s="46" t="s">
        <v>84</v>
      </c>
      <c r="F20" s="65" t="s">
        <v>125</v>
      </c>
      <c r="G20" s="65" t="s">
        <v>127</v>
      </c>
      <c r="H20" s="44">
        <v>25000</v>
      </c>
      <c r="I20" s="44">
        <v>0</v>
      </c>
      <c r="J20" s="43">
        <f t="shared" si="1"/>
        <v>25000</v>
      </c>
      <c r="K20" s="44">
        <v>717.5</v>
      </c>
      <c r="L20" s="44">
        <v>0</v>
      </c>
      <c r="M20" s="44">
        <v>760</v>
      </c>
      <c r="N20" s="44">
        <v>25</v>
      </c>
      <c r="O20" s="43">
        <f t="shared" si="2"/>
        <v>1502.5</v>
      </c>
      <c r="P20" s="45">
        <f t="shared" si="3"/>
        <v>23497.5</v>
      </c>
    </row>
    <row r="21" spans="2:18" ht="27.6" customHeight="1" x14ac:dyDescent="0.2">
      <c r="B21" s="24">
        <f t="shared" si="0"/>
        <v>14</v>
      </c>
      <c r="C21" s="46" t="s">
        <v>27</v>
      </c>
      <c r="D21" s="46" t="s">
        <v>85</v>
      </c>
      <c r="E21" s="46" t="s">
        <v>87</v>
      </c>
      <c r="F21" s="65" t="s">
        <v>125</v>
      </c>
      <c r="G21" s="64" t="s">
        <v>126</v>
      </c>
      <c r="H21" s="44">
        <v>70000</v>
      </c>
      <c r="I21" s="44">
        <v>0</v>
      </c>
      <c r="J21" s="43">
        <f t="shared" si="1"/>
        <v>70000</v>
      </c>
      <c r="K21" s="44">
        <v>2009</v>
      </c>
      <c r="L21" s="44">
        <v>5368.48</v>
      </c>
      <c r="M21" s="44">
        <v>2128</v>
      </c>
      <c r="N21" s="44">
        <v>25</v>
      </c>
      <c r="O21" s="43">
        <f t="shared" si="2"/>
        <v>9530.48</v>
      </c>
      <c r="P21" s="45">
        <f t="shared" si="3"/>
        <v>60469.520000000004</v>
      </c>
    </row>
    <row r="22" spans="2:18" ht="34.5" customHeight="1" x14ac:dyDescent="0.2">
      <c r="B22" s="24">
        <f t="shared" si="0"/>
        <v>15</v>
      </c>
      <c r="C22" s="76" t="s">
        <v>28</v>
      </c>
      <c r="D22" s="46" t="s">
        <v>85</v>
      </c>
      <c r="E22" s="46" t="s">
        <v>87</v>
      </c>
      <c r="F22" s="65" t="s">
        <v>125</v>
      </c>
      <c r="G22" s="64" t="s">
        <v>126</v>
      </c>
      <c r="H22" s="44">
        <v>80000</v>
      </c>
      <c r="I22" s="44">
        <v>0</v>
      </c>
      <c r="J22" s="43">
        <f t="shared" si="1"/>
        <v>80000</v>
      </c>
      <c r="K22" s="44">
        <v>2296</v>
      </c>
      <c r="L22" s="44">
        <v>7400.87</v>
      </c>
      <c r="M22" s="44">
        <v>2432</v>
      </c>
      <c r="N22" s="44">
        <v>25</v>
      </c>
      <c r="O22" s="43">
        <f t="shared" si="2"/>
        <v>12153.869999999999</v>
      </c>
      <c r="P22" s="45">
        <f t="shared" si="3"/>
        <v>67846.13</v>
      </c>
    </row>
    <row r="23" spans="2:18" ht="24.75" customHeight="1" x14ac:dyDescent="0.2">
      <c r="B23" s="24">
        <f t="shared" si="0"/>
        <v>16</v>
      </c>
      <c r="C23" s="76" t="s">
        <v>29</v>
      </c>
      <c r="D23" s="46" t="s">
        <v>275</v>
      </c>
      <c r="E23" s="46" t="s">
        <v>273</v>
      </c>
      <c r="F23" s="65" t="s">
        <v>125</v>
      </c>
      <c r="G23" s="64" t="s">
        <v>126</v>
      </c>
      <c r="H23" s="44">
        <v>80000</v>
      </c>
      <c r="I23" s="44">
        <v>0</v>
      </c>
      <c r="J23" s="43">
        <f t="shared" si="1"/>
        <v>80000</v>
      </c>
      <c r="K23" s="44">
        <v>2296</v>
      </c>
      <c r="L23" s="44">
        <v>7400.87</v>
      </c>
      <c r="M23" s="44">
        <v>2432</v>
      </c>
      <c r="N23" s="44">
        <v>25</v>
      </c>
      <c r="O23" s="43">
        <f t="shared" si="2"/>
        <v>12153.869999999999</v>
      </c>
      <c r="P23" s="45">
        <f t="shared" si="3"/>
        <v>67846.13</v>
      </c>
    </row>
    <row r="24" spans="2:18" ht="34.5" customHeight="1" x14ac:dyDescent="0.2">
      <c r="B24" s="24">
        <f t="shared" si="0"/>
        <v>17</v>
      </c>
      <c r="C24" s="76" t="s">
        <v>30</v>
      </c>
      <c r="D24" s="46" t="s">
        <v>275</v>
      </c>
      <c r="E24" s="46" t="s">
        <v>94</v>
      </c>
      <c r="F24" s="65" t="s">
        <v>125</v>
      </c>
      <c r="G24" s="64" t="s">
        <v>126</v>
      </c>
      <c r="H24" s="44">
        <v>147500</v>
      </c>
      <c r="I24" s="44">
        <v>0</v>
      </c>
      <c r="J24" s="43">
        <f t="shared" si="1"/>
        <v>147500</v>
      </c>
      <c r="K24" s="44">
        <v>4233.25</v>
      </c>
      <c r="L24" s="44">
        <v>23278.560000000001</v>
      </c>
      <c r="M24" s="44">
        <v>4484</v>
      </c>
      <c r="N24" s="44">
        <v>2330.52</v>
      </c>
      <c r="O24" s="43">
        <f t="shared" si="2"/>
        <v>34326.33</v>
      </c>
      <c r="P24" s="45">
        <f t="shared" si="3"/>
        <v>113173.67</v>
      </c>
      <c r="R24" s="154"/>
    </row>
    <row r="25" spans="2:18" ht="27.6" customHeight="1" thickBot="1" x14ac:dyDescent="0.25">
      <c r="B25" s="77">
        <f t="shared" si="0"/>
        <v>18</v>
      </c>
      <c r="C25" s="78" t="s">
        <v>31</v>
      </c>
      <c r="D25" s="79" t="s">
        <v>83</v>
      </c>
      <c r="E25" s="46" t="s">
        <v>84</v>
      </c>
      <c r="F25" s="65" t="s">
        <v>125</v>
      </c>
      <c r="G25" s="64" t="s">
        <v>126</v>
      </c>
      <c r="H25" s="44">
        <v>40000</v>
      </c>
      <c r="I25" s="44">
        <v>0</v>
      </c>
      <c r="J25" s="43">
        <f t="shared" si="1"/>
        <v>40000</v>
      </c>
      <c r="K25" s="44">
        <v>1148</v>
      </c>
      <c r="L25" s="82">
        <v>442.65</v>
      </c>
      <c r="M25" s="82">
        <v>1216</v>
      </c>
      <c r="N25" s="82">
        <v>25</v>
      </c>
      <c r="O25" s="151">
        <f t="shared" si="2"/>
        <v>2831.65</v>
      </c>
      <c r="P25" s="152">
        <f t="shared" si="3"/>
        <v>37168.35</v>
      </c>
    </row>
    <row r="26" spans="2:18" ht="29.25" customHeight="1" thickBot="1" x14ac:dyDescent="0.25">
      <c r="B26" s="161">
        <f t="shared" si="0"/>
        <v>19</v>
      </c>
      <c r="C26" s="162" t="s">
        <v>32</v>
      </c>
      <c r="D26" s="163" t="s">
        <v>276</v>
      </c>
      <c r="E26" s="156" t="s">
        <v>96</v>
      </c>
      <c r="F26" s="65" t="s">
        <v>125</v>
      </c>
      <c r="G26" s="64" t="s">
        <v>127</v>
      </c>
      <c r="H26" s="44">
        <v>40000</v>
      </c>
      <c r="I26" s="44">
        <v>0</v>
      </c>
      <c r="J26" s="43">
        <f t="shared" si="1"/>
        <v>40000</v>
      </c>
      <c r="K26" s="44">
        <v>1148</v>
      </c>
      <c r="L26" s="164">
        <v>442.65</v>
      </c>
      <c r="M26" s="165">
        <v>1216</v>
      </c>
      <c r="N26" s="165">
        <v>11964.46</v>
      </c>
      <c r="O26" s="166">
        <f t="shared" si="2"/>
        <v>14771.109999999999</v>
      </c>
      <c r="P26" s="167">
        <f t="shared" si="3"/>
        <v>25228.89</v>
      </c>
    </row>
    <row r="27" spans="2:18" ht="35.25" customHeight="1" x14ac:dyDescent="0.2">
      <c r="B27" s="147">
        <f t="shared" si="0"/>
        <v>20</v>
      </c>
      <c r="C27" s="74" t="s">
        <v>33</v>
      </c>
      <c r="D27" s="41" t="s">
        <v>83</v>
      </c>
      <c r="E27" s="46" t="s">
        <v>84</v>
      </c>
      <c r="F27" s="65" t="s">
        <v>125</v>
      </c>
      <c r="G27" s="64" t="s">
        <v>127</v>
      </c>
      <c r="H27" s="44">
        <v>45000</v>
      </c>
      <c r="I27" s="44">
        <v>0</v>
      </c>
      <c r="J27" s="43">
        <f t="shared" si="1"/>
        <v>45000</v>
      </c>
      <c r="K27" s="44">
        <v>1291.5</v>
      </c>
      <c r="L27" s="42">
        <v>1148.33</v>
      </c>
      <c r="M27" s="42">
        <v>1368</v>
      </c>
      <c r="N27" s="42">
        <v>25</v>
      </c>
      <c r="O27" s="148">
        <f t="shared" si="2"/>
        <v>3832.83</v>
      </c>
      <c r="P27" s="149">
        <f t="shared" si="3"/>
        <v>41167.17</v>
      </c>
    </row>
    <row r="28" spans="2:18" ht="30" customHeight="1" x14ac:dyDescent="0.2">
      <c r="B28" s="24">
        <f t="shared" si="0"/>
        <v>21</v>
      </c>
      <c r="C28" s="76" t="s">
        <v>34</v>
      </c>
      <c r="D28" s="46" t="s">
        <v>88</v>
      </c>
      <c r="E28" s="46" t="s">
        <v>97</v>
      </c>
      <c r="F28" s="65" t="s">
        <v>125</v>
      </c>
      <c r="G28" s="64" t="s">
        <v>126</v>
      </c>
      <c r="H28" s="44">
        <v>180000</v>
      </c>
      <c r="I28" s="44">
        <v>0</v>
      </c>
      <c r="J28" s="43">
        <f t="shared" si="1"/>
        <v>180000</v>
      </c>
      <c r="K28" s="44">
        <v>5166</v>
      </c>
      <c r="L28" s="44">
        <v>30923.37</v>
      </c>
      <c r="M28" s="44">
        <v>5472</v>
      </c>
      <c r="N28" s="44">
        <v>25</v>
      </c>
      <c r="O28" s="43">
        <f t="shared" si="2"/>
        <v>41586.369999999995</v>
      </c>
      <c r="P28" s="45">
        <f t="shared" si="3"/>
        <v>138413.63</v>
      </c>
    </row>
    <row r="29" spans="2:18" ht="27.6" customHeight="1" x14ac:dyDescent="0.2">
      <c r="B29" s="24">
        <f t="shared" si="0"/>
        <v>22</v>
      </c>
      <c r="C29" s="76" t="s">
        <v>35</v>
      </c>
      <c r="D29" s="46" t="s">
        <v>83</v>
      </c>
      <c r="E29" s="46" t="s">
        <v>84</v>
      </c>
      <c r="F29" s="65" t="s">
        <v>125</v>
      </c>
      <c r="G29" s="64" t="s">
        <v>126</v>
      </c>
      <c r="H29" s="44">
        <v>25000</v>
      </c>
      <c r="I29" s="44">
        <v>0</v>
      </c>
      <c r="J29" s="43">
        <f t="shared" si="1"/>
        <v>25000</v>
      </c>
      <c r="K29" s="44">
        <v>717.5</v>
      </c>
      <c r="L29" s="44">
        <v>0</v>
      </c>
      <c r="M29" s="44">
        <v>760</v>
      </c>
      <c r="N29" s="44">
        <v>25</v>
      </c>
      <c r="O29" s="43">
        <f t="shared" si="2"/>
        <v>1502.5</v>
      </c>
      <c r="P29" s="45">
        <f t="shared" si="3"/>
        <v>23497.5</v>
      </c>
    </row>
    <row r="30" spans="2:18" ht="27.6" customHeight="1" x14ac:dyDescent="0.2">
      <c r="B30" s="24">
        <f t="shared" si="0"/>
        <v>23</v>
      </c>
      <c r="C30" s="76" t="s">
        <v>36</v>
      </c>
      <c r="D30" s="46" t="s">
        <v>88</v>
      </c>
      <c r="E30" s="46" t="s">
        <v>96</v>
      </c>
      <c r="F30" s="65" t="s">
        <v>125</v>
      </c>
      <c r="G30" s="64" t="s">
        <v>127</v>
      </c>
      <c r="H30" s="44">
        <v>30000</v>
      </c>
      <c r="I30" s="44">
        <v>0</v>
      </c>
      <c r="J30" s="43">
        <f t="shared" si="1"/>
        <v>30000</v>
      </c>
      <c r="K30" s="44">
        <v>861</v>
      </c>
      <c r="L30" s="44">
        <v>0</v>
      </c>
      <c r="M30" s="44">
        <v>912</v>
      </c>
      <c r="N30" s="44">
        <v>1474.63</v>
      </c>
      <c r="O30" s="43">
        <f t="shared" si="2"/>
        <v>3247.63</v>
      </c>
      <c r="P30" s="45">
        <f t="shared" si="3"/>
        <v>26752.37</v>
      </c>
    </row>
    <row r="31" spans="2:18" ht="40.5" customHeight="1" x14ac:dyDescent="0.2">
      <c r="B31" s="24">
        <f t="shared" si="0"/>
        <v>24</v>
      </c>
      <c r="C31" s="76" t="s">
        <v>37</v>
      </c>
      <c r="D31" s="46" t="s">
        <v>90</v>
      </c>
      <c r="E31" s="46" t="s">
        <v>87</v>
      </c>
      <c r="F31" s="65" t="s">
        <v>125</v>
      </c>
      <c r="G31" s="64" t="s">
        <v>126</v>
      </c>
      <c r="H31" s="44">
        <v>80000</v>
      </c>
      <c r="I31" s="44">
        <v>0</v>
      </c>
      <c r="J31" s="44">
        <f t="shared" si="1"/>
        <v>80000</v>
      </c>
      <c r="K31" s="44">
        <v>2296</v>
      </c>
      <c r="L31" s="44">
        <v>7400.87</v>
      </c>
      <c r="M31" s="44">
        <v>2432</v>
      </c>
      <c r="N31" s="44">
        <v>25</v>
      </c>
      <c r="O31" s="43">
        <f t="shared" si="2"/>
        <v>12153.869999999999</v>
      </c>
      <c r="P31" s="45">
        <f t="shared" si="3"/>
        <v>67846.13</v>
      </c>
    </row>
    <row r="32" spans="2:18" ht="27.6" customHeight="1" x14ac:dyDescent="0.2">
      <c r="B32" s="24">
        <f t="shared" si="0"/>
        <v>25</v>
      </c>
      <c r="C32" s="76" t="s">
        <v>38</v>
      </c>
      <c r="D32" s="46" t="s">
        <v>88</v>
      </c>
      <c r="E32" s="46" t="s">
        <v>98</v>
      </c>
      <c r="F32" s="65" t="s">
        <v>125</v>
      </c>
      <c r="G32" s="64" t="s">
        <v>127</v>
      </c>
      <c r="H32" s="44">
        <v>45000</v>
      </c>
      <c r="I32" s="44">
        <v>0</v>
      </c>
      <c r="J32" s="44">
        <f t="shared" si="1"/>
        <v>45000</v>
      </c>
      <c r="K32" s="44">
        <v>1291.5</v>
      </c>
      <c r="L32" s="44">
        <v>1148.33</v>
      </c>
      <c r="M32" s="44">
        <v>1368</v>
      </c>
      <c r="N32" s="44">
        <v>25</v>
      </c>
      <c r="O32" s="43">
        <f t="shared" si="2"/>
        <v>3832.83</v>
      </c>
      <c r="P32" s="45">
        <f t="shared" si="3"/>
        <v>41167.17</v>
      </c>
    </row>
    <row r="33" spans="2:18" ht="25.5" customHeight="1" x14ac:dyDescent="0.2">
      <c r="B33" s="24">
        <f t="shared" si="0"/>
        <v>26</v>
      </c>
      <c r="C33" s="76" t="s">
        <v>39</v>
      </c>
      <c r="D33" s="46" t="s">
        <v>83</v>
      </c>
      <c r="E33" s="46" t="s">
        <v>84</v>
      </c>
      <c r="F33" s="65" t="s">
        <v>125</v>
      </c>
      <c r="G33" s="64" t="s">
        <v>126</v>
      </c>
      <c r="H33" s="44">
        <v>25000</v>
      </c>
      <c r="I33" s="44">
        <v>0</v>
      </c>
      <c r="J33" s="44">
        <f t="shared" si="1"/>
        <v>25000</v>
      </c>
      <c r="K33" s="44">
        <v>717.5</v>
      </c>
      <c r="L33" s="44">
        <v>0</v>
      </c>
      <c r="M33" s="44">
        <v>760</v>
      </c>
      <c r="N33" s="44">
        <v>25</v>
      </c>
      <c r="O33" s="43">
        <f t="shared" si="2"/>
        <v>1502.5</v>
      </c>
      <c r="P33" s="45">
        <f t="shared" si="3"/>
        <v>23497.5</v>
      </c>
    </row>
    <row r="34" spans="2:18" ht="27.6" customHeight="1" x14ac:dyDescent="0.2">
      <c r="B34" s="24">
        <f t="shared" si="0"/>
        <v>27</v>
      </c>
      <c r="C34" s="76" t="s">
        <v>40</v>
      </c>
      <c r="D34" s="46" t="s">
        <v>99</v>
      </c>
      <c r="E34" s="46" t="s">
        <v>84</v>
      </c>
      <c r="F34" s="65" t="s">
        <v>125</v>
      </c>
      <c r="G34" s="64" t="s">
        <v>126</v>
      </c>
      <c r="H34" s="44">
        <v>30000</v>
      </c>
      <c r="I34" s="44">
        <v>0</v>
      </c>
      <c r="J34" s="44">
        <f t="shared" si="1"/>
        <v>30000</v>
      </c>
      <c r="K34" s="44">
        <v>861</v>
      </c>
      <c r="L34" s="44">
        <v>0</v>
      </c>
      <c r="M34" s="44">
        <v>912</v>
      </c>
      <c r="N34" s="44">
        <v>25</v>
      </c>
      <c r="O34" s="43">
        <f t="shared" si="2"/>
        <v>1798</v>
      </c>
      <c r="P34" s="45">
        <f t="shared" si="3"/>
        <v>28202</v>
      </c>
    </row>
    <row r="35" spans="2:18" ht="44.25" customHeight="1" x14ac:dyDescent="0.2">
      <c r="B35" s="24">
        <f t="shared" si="0"/>
        <v>28</v>
      </c>
      <c r="C35" s="76" t="s">
        <v>41</v>
      </c>
      <c r="D35" s="46" t="s">
        <v>90</v>
      </c>
      <c r="E35" s="46" t="s">
        <v>100</v>
      </c>
      <c r="F35" s="65" t="s">
        <v>125</v>
      </c>
      <c r="G35" s="64" t="s">
        <v>126</v>
      </c>
      <c r="H35" s="44">
        <v>80000</v>
      </c>
      <c r="I35" s="44">
        <v>0</v>
      </c>
      <c r="J35" s="44">
        <f t="shared" si="1"/>
        <v>80000</v>
      </c>
      <c r="K35" s="44">
        <v>2296</v>
      </c>
      <c r="L35" s="44">
        <v>7400.87</v>
      </c>
      <c r="M35" s="44">
        <v>2432</v>
      </c>
      <c r="N35" s="44">
        <v>25</v>
      </c>
      <c r="O35" s="43">
        <f t="shared" si="2"/>
        <v>12153.869999999999</v>
      </c>
      <c r="P35" s="45">
        <f t="shared" si="3"/>
        <v>67846.13</v>
      </c>
    </row>
    <row r="36" spans="2:18" ht="24" customHeight="1" x14ac:dyDescent="0.2">
      <c r="B36" s="24">
        <f t="shared" si="0"/>
        <v>29</v>
      </c>
      <c r="C36" s="76" t="s">
        <v>42</v>
      </c>
      <c r="D36" s="46" t="s">
        <v>85</v>
      </c>
      <c r="E36" s="46" t="s">
        <v>86</v>
      </c>
      <c r="F36" s="65" t="s">
        <v>125</v>
      </c>
      <c r="G36" s="64" t="s">
        <v>127</v>
      </c>
      <c r="H36" s="44">
        <v>140000</v>
      </c>
      <c r="I36" s="44">
        <v>0</v>
      </c>
      <c r="J36" s="44">
        <f t="shared" si="1"/>
        <v>140000</v>
      </c>
      <c r="K36" s="44">
        <v>4018</v>
      </c>
      <c r="L36" s="44">
        <v>21514.37</v>
      </c>
      <c r="M36" s="44">
        <v>4256</v>
      </c>
      <c r="N36" s="44">
        <v>25</v>
      </c>
      <c r="O36" s="43">
        <f t="shared" si="2"/>
        <v>29813.37</v>
      </c>
      <c r="P36" s="45">
        <f t="shared" si="3"/>
        <v>110186.63</v>
      </c>
    </row>
    <row r="37" spans="2:18" ht="27.6" customHeight="1" x14ac:dyDescent="0.2">
      <c r="B37" s="24">
        <f t="shared" si="0"/>
        <v>30</v>
      </c>
      <c r="C37" s="76" t="s">
        <v>43</v>
      </c>
      <c r="D37" s="46" t="s">
        <v>88</v>
      </c>
      <c r="E37" s="46" t="s">
        <v>101</v>
      </c>
      <c r="F37" s="65" t="s">
        <v>125</v>
      </c>
      <c r="G37" s="64" t="s">
        <v>127</v>
      </c>
      <c r="H37" s="44">
        <v>30000</v>
      </c>
      <c r="I37" s="44">
        <v>0</v>
      </c>
      <c r="J37" s="44">
        <f t="shared" si="1"/>
        <v>30000</v>
      </c>
      <c r="K37" s="44">
        <v>861</v>
      </c>
      <c r="L37" s="44">
        <v>0</v>
      </c>
      <c r="M37" s="44">
        <v>912</v>
      </c>
      <c r="N37" s="44">
        <v>25</v>
      </c>
      <c r="O37" s="43">
        <f t="shared" si="2"/>
        <v>1798</v>
      </c>
      <c r="P37" s="45">
        <f t="shared" si="3"/>
        <v>28202</v>
      </c>
    </row>
    <row r="38" spans="2:18" ht="25.5" customHeight="1" x14ac:dyDescent="0.2">
      <c r="B38" s="24">
        <f t="shared" si="0"/>
        <v>31</v>
      </c>
      <c r="C38" s="76" t="s">
        <v>44</v>
      </c>
      <c r="D38" s="46" t="s">
        <v>85</v>
      </c>
      <c r="E38" s="46" t="s">
        <v>102</v>
      </c>
      <c r="F38" s="65" t="s">
        <v>125</v>
      </c>
      <c r="G38" s="64" t="s">
        <v>127</v>
      </c>
      <c r="H38" s="44">
        <v>80000</v>
      </c>
      <c r="I38" s="44">
        <v>0</v>
      </c>
      <c r="J38" s="44">
        <f t="shared" si="1"/>
        <v>80000</v>
      </c>
      <c r="K38" s="44">
        <v>2296</v>
      </c>
      <c r="L38" s="44">
        <v>6972</v>
      </c>
      <c r="M38" s="44">
        <v>2432</v>
      </c>
      <c r="N38" s="44">
        <v>1740.46</v>
      </c>
      <c r="O38" s="43">
        <f t="shared" si="2"/>
        <v>13440.46</v>
      </c>
      <c r="P38" s="45">
        <f t="shared" si="3"/>
        <v>66559.540000000008</v>
      </c>
    </row>
    <row r="39" spans="2:18" ht="27.6" customHeight="1" thickBot="1" x14ac:dyDescent="0.25">
      <c r="B39" s="24">
        <f t="shared" si="0"/>
        <v>32</v>
      </c>
      <c r="C39" s="76" t="s">
        <v>45</v>
      </c>
      <c r="D39" s="46" t="s">
        <v>88</v>
      </c>
      <c r="E39" s="46" t="s">
        <v>93</v>
      </c>
      <c r="F39" s="65" t="s">
        <v>125</v>
      </c>
      <c r="G39" s="64" t="s">
        <v>126</v>
      </c>
      <c r="H39" s="44">
        <v>80000</v>
      </c>
      <c r="I39" s="44">
        <v>0</v>
      </c>
      <c r="J39" s="44">
        <f t="shared" si="1"/>
        <v>80000</v>
      </c>
      <c r="K39" s="44">
        <v>2296</v>
      </c>
      <c r="L39" s="44">
        <v>7400.87</v>
      </c>
      <c r="M39" s="44">
        <v>2432</v>
      </c>
      <c r="N39" s="44">
        <v>25</v>
      </c>
      <c r="O39" s="43">
        <f t="shared" si="2"/>
        <v>12153.869999999999</v>
      </c>
      <c r="P39" s="45">
        <f t="shared" si="3"/>
        <v>67846.13</v>
      </c>
    </row>
    <row r="40" spans="2:18" ht="27.6" customHeight="1" thickBot="1" x14ac:dyDescent="0.25">
      <c r="B40" s="24">
        <f t="shared" si="0"/>
        <v>33</v>
      </c>
      <c r="C40" s="76" t="s">
        <v>46</v>
      </c>
      <c r="D40" s="163" t="s">
        <v>276</v>
      </c>
      <c r="E40" s="46" t="s">
        <v>103</v>
      </c>
      <c r="F40" s="65" t="s">
        <v>125</v>
      </c>
      <c r="G40" s="64" t="s">
        <v>127</v>
      </c>
      <c r="H40" s="44">
        <v>25000</v>
      </c>
      <c r="I40" s="44">
        <v>0</v>
      </c>
      <c r="J40" s="44">
        <f t="shared" si="1"/>
        <v>25000</v>
      </c>
      <c r="K40" s="44">
        <v>717.5</v>
      </c>
      <c r="L40" s="44">
        <v>0</v>
      </c>
      <c r="M40" s="44">
        <v>760</v>
      </c>
      <c r="N40" s="44">
        <v>1740.46</v>
      </c>
      <c r="O40" s="43">
        <f t="shared" si="2"/>
        <v>3217.96</v>
      </c>
      <c r="P40" s="45">
        <f t="shared" si="3"/>
        <v>21782.04</v>
      </c>
    </row>
    <row r="41" spans="2:18" ht="25.5" customHeight="1" x14ac:dyDescent="0.2">
      <c r="B41" s="24">
        <f t="shared" si="0"/>
        <v>34</v>
      </c>
      <c r="C41" s="76" t="s">
        <v>47</v>
      </c>
      <c r="D41" s="46" t="s">
        <v>83</v>
      </c>
      <c r="E41" s="46" t="s">
        <v>84</v>
      </c>
      <c r="F41" s="65" t="s">
        <v>125</v>
      </c>
      <c r="G41" s="64" t="s">
        <v>126</v>
      </c>
      <c r="H41" s="44">
        <v>80000</v>
      </c>
      <c r="I41" s="44">
        <v>0</v>
      </c>
      <c r="J41" s="44">
        <f t="shared" si="1"/>
        <v>80000</v>
      </c>
      <c r="K41" s="44">
        <v>2296</v>
      </c>
      <c r="L41" s="44">
        <v>7400.87</v>
      </c>
      <c r="M41" s="44">
        <v>2432</v>
      </c>
      <c r="N41" s="44">
        <v>25</v>
      </c>
      <c r="O41" s="43">
        <f t="shared" si="2"/>
        <v>12153.869999999999</v>
      </c>
      <c r="P41" s="45">
        <f t="shared" si="3"/>
        <v>67846.13</v>
      </c>
    </row>
    <row r="42" spans="2:18" ht="27.6" customHeight="1" x14ac:dyDescent="0.2">
      <c r="B42" s="24">
        <f t="shared" si="0"/>
        <v>35</v>
      </c>
      <c r="C42" s="76" t="s">
        <v>48</v>
      </c>
      <c r="D42" s="46" t="s">
        <v>83</v>
      </c>
      <c r="E42" s="46" t="s">
        <v>84</v>
      </c>
      <c r="F42" s="65" t="s">
        <v>125</v>
      </c>
      <c r="G42" s="64" t="s">
        <v>126</v>
      </c>
      <c r="H42" s="44">
        <v>50000</v>
      </c>
      <c r="I42" s="44">
        <v>0</v>
      </c>
      <c r="J42" s="44">
        <f t="shared" si="1"/>
        <v>50000</v>
      </c>
      <c r="K42" s="44">
        <v>1435</v>
      </c>
      <c r="L42" s="44">
        <v>1854</v>
      </c>
      <c r="M42" s="44">
        <v>1520</v>
      </c>
      <c r="N42" s="44">
        <v>25</v>
      </c>
      <c r="O42" s="43">
        <f t="shared" si="2"/>
        <v>4834</v>
      </c>
      <c r="P42" s="45">
        <f t="shared" si="3"/>
        <v>45166</v>
      </c>
    </row>
    <row r="43" spans="2:18" ht="27.6" customHeight="1" x14ac:dyDescent="0.2">
      <c r="B43" s="24">
        <f t="shared" si="0"/>
        <v>36</v>
      </c>
      <c r="C43" s="76" t="s">
        <v>49</v>
      </c>
      <c r="D43" s="46" t="s">
        <v>88</v>
      </c>
      <c r="E43" s="46" t="s">
        <v>84</v>
      </c>
      <c r="F43" s="65" t="s">
        <v>125</v>
      </c>
      <c r="G43" s="64" t="s">
        <v>126</v>
      </c>
      <c r="H43" s="44">
        <v>20000</v>
      </c>
      <c r="I43" s="44">
        <v>0</v>
      </c>
      <c r="J43" s="44">
        <f t="shared" si="1"/>
        <v>20000</v>
      </c>
      <c r="K43" s="44">
        <v>574</v>
      </c>
      <c r="L43" s="44">
        <v>0</v>
      </c>
      <c r="M43" s="44">
        <v>608</v>
      </c>
      <c r="N43" s="44">
        <v>25</v>
      </c>
      <c r="O43" s="43">
        <f t="shared" si="2"/>
        <v>1207</v>
      </c>
      <c r="P43" s="45">
        <f t="shared" si="3"/>
        <v>18793</v>
      </c>
    </row>
    <row r="44" spans="2:18" ht="27.6" customHeight="1" x14ac:dyDescent="0.2">
      <c r="B44" s="24">
        <f t="shared" si="0"/>
        <v>37</v>
      </c>
      <c r="C44" s="76" t="s">
        <v>50</v>
      </c>
      <c r="D44" s="46" t="s">
        <v>88</v>
      </c>
      <c r="E44" s="46" t="s">
        <v>89</v>
      </c>
      <c r="F44" s="65" t="s">
        <v>125</v>
      </c>
      <c r="G44" s="64" t="s">
        <v>126</v>
      </c>
      <c r="H44" s="44">
        <v>30000</v>
      </c>
      <c r="I44" s="44">
        <v>0</v>
      </c>
      <c r="J44" s="44">
        <f t="shared" si="1"/>
        <v>30000</v>
      </c>
      <c r="K44" s="44">
        <v>861</v>
      </c>
      <c r="L44" s="44">
        <v>0</v>
      </c>
      <c r="M44" s="44">
        <v>912</v>
      </c>
      <c r="N44" s="44">
        <v>1474.63</v>
      </c>
      <c r="O44" s="43">
        <f t="shared" si="2"/>
        <v>3247.63</v>
      </c>
      <c r="P44" s="45">
        <f t="shared" si="3"/>
        <v>26752.37</v>
      </c>
    </row>
    <row r="45" spans="2:18" ht="27.6" customHeight="1" x14ac:dyDescent="0.2">
      <c r="B45" s="24">
        <f t="shared" si="0"/>
        <v>38</v>
      </c>
      <c r="C45" s="76" t="s">
        <v>51</v>
      </c>
      <c r="D45" s="46" t="s">
        <v>79</v>
      </c>
      <c r="E45" s="46" t="s">
        <v>80</v>
      </c>
      <c r="F45" s="65" t="s">
        <v>125</v>
      </c>
      <c r="G45" s="64" t="s">
        <v>127</v>
      </c>
      <c r="H45" s="44">
        <v>80000</v>
      </c>
      <c r="I45" s="44">
        <v>0</v>
      </c>
      <c r="J45" s="44">
        <f t="shared" si="1"/>
        <v>80000</v>
      </c>
      <c r="K45" s="44">
        <v>2296</v>
      </c>
      <c r="L45" s="44">
        <v>7400.87</v>
      </c>
      <c r="M45" s="44">
        <v>2432</v>
      </c>
      <c r="N45" s="44">
        <v>25</v>
      </c>
      <c r="O45" s="43">
        <f t="shared" si="2"/>
        <v>12153.869999999999</v>
      </c>
      <c r="P45" s="45">
        <f t="shared" si="3"/>
        <v>67846.13</v>
      </c>
    </row>
    <row r="46" spans="2:18" ht="27.6" customHeight="1" x14ac:dyDescent="0.2">
      <c r="B46" s="24">
        <f t="shared" si="0"/>
        <v>39</v>
      </c>
      <c r="C46" s="76" t="s">
        <v>52</v>
      </c>
      <c r="D46" s="46" t="s">
        <v>244</v>
      </c>
      <c r="E46" s="46" t="s">
        <v>105</v>
      </c>
      <c r="F46" s="65" t="s">
        <v>125</v>
      </c>
      <c r="G46" s="64" t="s">
        <v>127</v>
      </c>
      <c r="H46" s="44">
        <v>150000</v>
      </c>
      <c r="I46" s="44">
        <v>0</v>
      </c>
      <c r="J46" s="44">
        <f t="shared" si="1"/>
        <v>150000</v>
      </c>
      <c r="K46" s="44">
        <v>4305</v>
      </c>
      <c r="L46" s="44">
        <v>23866.62</v>
      </c>
      <c r="M46" s="44">
        <v>4560</v>
      </c>
      <c r="N46" s="44">
        <v>4120</v>
      </c>
      <c r="O46" s="43">
        <f t="shared" si="2"/>
        <v>36851.619999999995</v>
      </c>
      <c r="P46" s="45">
        <f t="shared" si="3"/>
        <v>113148.38</v>
      </c>
    </row>
    <row r="47" spans="2:18" ht="27.6" customHeight="1" thickBot="1" x14ac:dyDescent="0.25">
      <c r="B47" s="77">
        <f t="shared" si="0"/>
        <v>40</v>
      </c>
      <c r="C47" s="78" t="s">
        <v>53</v>
      </c>
      <c r="D47" s="79" t="s">
        <v>79</v>
      </c>
      <c r="E47" s="46" t="s">
        <v>80</v>
      </c>
      <c r="F47" s="65" t="s">
        <v>125</v>
      </c>
      <c r="G47" s="64" t="s">
        <v>127</v>
      </c>
      <c r="H47" s="44">
        <v>80000</v>
      </c>
      <c r="I47" s="44">
        <v>0</v>
      </c>
      <c r="J47" s="44">
        <f t="shared" si="1"/>
        <v>80000</v>
      </c>
      <c r="K47" s="44">
        <v>2296</v>
      </c>
      <c r="L47" s="82">
        <v>7400.87</v>
      </c>
      <c r="M47" s="82">
        <v>2432</v>
      </c>
      <c r="N47" s="82">
        <v>2330.52</v>
      </c>
      <c r="O47" s="151">
        <f t="shared" si="2"/>
        <v>14459.39</v>
      </c>
      <c r="P47" s="152">
        <f t="shared" si="3"/>
        <v>65540.61</v>
      </c>
    </row>
    <row r="48" spans="2:18" ht="24.75" customHeight="1" thickBot="1" x14ac:dyDescent="0.25">
      <c r="B48" s="161">
        <f t="shared" si="0"/>
        <v>41</v>
      </c>
      <c r="C48" s="168" t="s">
        <v>54</v>
      </c>
      <c r="D48" s="163" t="s">
        <v>276</v>
      </c>
      <c r="E48" s="156" t="s">
        <v>106</v>
      </c>
      <c r="F48" s="65" t="s">
        <v>125</v>
      </c>
      <c r="G48" s="64" t="s">
        <v>127</v>
      </c>
      <c r="H48" s="51">
        <v>60000</v>
      </c>
      <c r="I48" s="44">
        <v>0</v>
      </c>
      <c r="J48" s="44">
        <f t="shared" si="1"/>
        <v>60000</v>
      </c>
      <c r="K48" s="44">
        <v>1722</v>
      </c>
      <c r="L48" s="164">
        <v>3143.58</v>
      </c>
      <c r="M48" s="165">
        <v>1824</v>
      </c>
      <c r="N48" s="165">
        <v>16740.46</v>
      </c>
      <c r="O48" s="166">
        <f t="shared" si="2"/>
        <v>23430.04</v>
      </c>
      <c r="P48" s="167">
        <f t="shared" si="3"/>
        <v>36569.96</v>
      </c>
      <c r="R48" s="154"/>
    </row>
    <row r="49" spans="2:18" ht="24.75" customHeight="1" x14ac:dyDescent="0.2">
      <c r="B49" s="147">
        <f t="shared" si="0"/>
        <v>42</v>
      </c>
      <c r="C49" s="41" t="s">
        <v>245</v>
      </c>
      <c r="D49" s="41" t="s">
        <v>91</v>
      </c>
      <c r="E49" s="46" t="s">
        <v>107</v>
      </c>
      <c r="F49" s="65" t="s">
        <v>125</v>
      </c>
      <c r="G49" s="64" t="s">
        <v>126</v>
      </c>
      <c r="H49" s="51">
        <v>65000</v>
      </c>
      <c r="I49" s="44">
        <v>0</v>
      </c>
      <c r="J49" s="44">
        <f t="shared" si="1"/>
        <v>65000</v>
      </c>
      <c r="K49" s="44">
        <v>1865.5</v>
      </c>
      <c r="L49" s="42">
        <v>4427.58</v>
      </c>
      <c r="M49" s="42">
        <v>1976</v>
      </c>
      <c r="N49" s="42">
        <v>25</v>
      </c>
      <c r="O49" s="148">
        <f t="shared" si="2"/>
        <v>8294.08</v>
      </c>
      <c r="P49" s="149">
        <f t="shared" si="3"/>
        <v>56705.919999999998</v>
      </c>
    </row>
    <row r="50" spans="2:18" ht="27.6" customHeight="1" x14ac:dyDescent="0.2">
      <c r="B50" s="24">
        <f t="shared" si="0"/>
        <v>43</v>
      </c>
      <c r="C50" s="76" t="s">
        <v>55</v>
      </c>
      <c r="D50" s="46" t="s">
        <v>124</v>
      </c>
      <c r="E50" s="46" t="s">
        <v>108</v>
      </c>
      <c r="F50" s="65" t="s">
        <v>125</v>
      </c>
      <c r="G50" s="64" t="s">
        <v>127</v>
      </c>
      <c r="H50" s="44">
        <v>60000</v>
      </c>
      <c r="I50" s="44">
        <v>0</v>
      </c>
      <c r="J50" s="44">
        <f t="shared" si="1"/>
        <v>60000</v>
      </c>
      <c r="K50" s="44">
        <v>1722</v>
      </c>
      <c r="L50" s="44">
        <v>2800.49</v>
      </c>
      <c r="M50" s="44">
        <v>1824</v>
      </c>
      <c r="N50" s="44">
        <v>8455.92</v>
      </c>
      <c r="O50" s="43">
        <f t="shared" si="2"/>
        <v>14802.41</v>
      </c>
      <c r="P50" s="45">
        <f t="shared" si="3"/>
        <v>45197.59</v>
      </c>
    </row>
    <row r="51" spans="2:18" ht="24" customHeight="1" x14ac:dyDescent="0.2">
      <c r="B51" s="24">
        <f t="shared" si="0"/>
        <v>44</v>
      </c>
      <c r="C51" s="76" t="s">
        <v>56</v>
      </c>
      <c r="D51" s="46" t="s">
        <v>83</v>
      </c>
      <c r="E51" s="46" t="s">
        <v>84</v>
      </c>
      <c r="F51" s="65" t="s">
        <v>125</v>
      </c>
      <c r="G51" s="64" t="s">
        <v>127</v>
      </c>
      <c r="H51" s="44">
        <v>30000</v>
      </c>
      <c r="I51" s="44">
        <v>0</v>
      </c>
      <c r="J51" s="44">
        <f t="shared" si="1"/>
        <v>30000</v>
      </c>
      <c r="K51" s="44">
        <v>861</v>
      </c>
      <c r="L51" s="44">
        <v>0</v>
      </c>
      <c r="M51" s="44">
        <v>912</v>
      </c>
      <c r="N51" s="44">
        <v>25</v>
      </c>
      <c r="O51" s="43">
        <f t="shared" si="2"/>
        <v>1798</v>
      </c>
      <c r="P51" s="45">
        <f t="shared" si="3"/>
        <v>28202</v>
      </c>
    </row>
    <row r="52" spans="2:18" ht="27.6" customHeight="1" x14ac:dyDescent="0.2">
      <c r="B52" s="24">
        <f t="shared" si="0"/>
        <v>45</v>
      </c>
      <c r="C52" s="76" t="s">
        <v>57</v>
      </c>
      <c r="D52" s="46" t="s">
        <v>85</v>
      </c>
      <c r="E52" s="46" t="s">
        <v>87</v>
      </c>
      <c r="F52" s="65" t="s">
        <v>125</v>
      </c>
      <c r="G52" s="64" t="s">
        <v>126</v>
      </c>
      <c r="H52" s="44">
        <v>80000</v>
      </c>
      <c r="I52" s="44">
        <v>0</v>
      </c>
      <c r="J52" s="44">
        <f t="shared" si="1"/>
        <v>80000</v>
      </c>
      <c r="K52" s="44">
        <v>2296</v>
      </c>
      <c r="L52" s="44">
        <v>7400.87</v>
      </c>
      <c r="M52" s="44">
        <v>2432</v>
      </c>
      <c r="N52" s="44">
        <v>25</v>
      </c>
      <c r="O52" s="43">
        <f t="shared" si="2"/>
        <v>12153.869999999999</v>
      </c>
      <c r="P52" s="45">
        <f t="shared" si="3"/>
        <v>67846.13</v>
      </c>
    </row>
    <row r="53" spans="2:18" ht="40.5" customHeight="1" x14ac:dyDescent="0.2">
      <c r="B53" s="24">
        <f t="shared" si="0"/>
        <v>46</v>
      </c>
      <c r="C53" s="76" t="s">
        <v>58</v>
      </c>
      <c r="D53" s="46" t="s">
        <v>90</v>
      </c>
      <c r="E53" s="46" t="s">
        <v>246</v>
      </c>
      <c r="F53" s="65" t="s">
        <v>125</v>
      </c>
      <c r="G53" s="64" t="s">
        <v>127</v>
      </c>
      <c r="H53" s="44">
        <v>80000</v>
      </c>
      <c r="I53" s="44">
        <v>0</v>
      </c>
      <c r="J53" s="44">
        <f t="shared" si="1"/>
        <v>80000</v>
      </c>
      <c r="K53" s="44">
        <v>2296</v>
      </c>
      <c r="L53" s="44">
        <v>7400.87</v>
      </c>
      <c r="M53" s="44">
        <v>2432</v>
      </c>
      <c r="N53" s="44">
        <v>25</v>
      </c>
      <c r="O53" s="43">
        <f t="shared" si="2"/>
        <v>12153.869999999999</v>
      </c>
      <c r="P53" s="45">
        <f t="shared" si="3"/>
        <v>67846.13</v>
      </c>
    </row>
    <row r="54" spans="2:18" ht="24.75" customHeight="1" x14ac:dyDescent="0.2">
      <c r="B54" s="24">
        <f t="shared" si="0"/>
        <v>47</v>
      </c>
      <c r="C54" s="46" t="s">
        <v>59</v>
      </c>
      <c r="D54" s="46" t="s">
        <v>275</v>
      </c>
      <c r="E54" s="46" t="s">
        <v>109</v>
      </c>
      <c r="F54" s="65" t="s">
        <v>125</v>
      </c>
      <c r="G54" s="64" t="s">
        <v>127</v>
      </c>
      <c r="H54" s="44">
        <v>120000</v>
      </c>
      <c r="I54" s="44">
        <v>0</v>
      </c>
      <c r="J54" s="44">
        <f t="shared" si="1"/>
        <v>120000</v>
      </c>
      <c r="K54" s="44">
        <v>3444</v>
      </c>
      <c r="L54" s="44">
        <v>16809.87</v>
      </c>
      <c r="M54" s="44">
        <v>3648</v>
      </c>
      <c r="N54" s="44">
        <v>25</v>
      </c>
      <c r="O54" s="43">
        <f t="shared" si="2"/>
        <v>23926.87</v>
      </c>
      <c r="P54" s="45">
        <f t="shared" si="3"/>
        <v>96073.13</v>
      </c>
    </row>
    <row r="55" spans="2:18" ht="27.6" customHeight="1" x14ac:dyDescent="0.2">
      <c r="B55" s="24">
        <f t="shared" si="0"/>
        <v>48</v>
      </c>
      <c r="C55" s="76" t="s">
        <v>60</v>
      </c>
      <c r="D55" s="46" t="s">
        <v>79</v>
      </c>
      <c r="E55" s="46" t="s">
        <v>110</v>
      </c>
      <c r="F55" s="65" t="s">
        <v>125</v>
      </c>
      <c r="G55" s="64" t="s">
        <v>126</v>
      </c>
      <c r="H55" s="44">
        <v>120000</v>
      </c>
      <c r="I55" s="44">
        <v>0</v>
      </c>
      <c r="J55" s="44">
        <f t="shared" si="1"/>
        <v>120000</v>
      </c>
      <c r="K55" s="44">
        <v>3444</v>
      </c>
      <c r="L55" s="44">
        <v>16381</v>
      </c>
      <c r="M55" s="44">
        <v>3648</v>
      </c>
      <c r="N55" s="44">
        <v>9335.4599999999991</v>
      </c>
      <c r="O55" s="43">
        <f t="shared" si="2"/>
        <v>32808.46</v>
      </c>
      <c r="P55" s="45">
        <f t="shared" si="3"/>
        <v>87191.540000000008</v>
      </c>
    </row>
    <row r="56" spans="2:18" ht="27.6" customHeight="1" x14ac:dyDescent="0.2">
      <c r="B56" s="24">
        <f t="shared" si="0"/>
        <v>49</v>
      </c>
      <c r="C56" s="46" t="s">
        <v>61</v>
      </c>
      <c r="D56" s="46" t="s">
        <v>275</v>
      </c>
      <c r="E56" s="46" t="s">
        <v>111</v>
      </c>
      <c r="F56" s="65" t="s">
        <v>125</v>
      </c>
      <c r="G56" s="64" t="s">
        <v>127</v>
      </c>
      <c r="H56" s="44">
        <v>60000</v>
      </c>
      <c r="I56" s="44">
        <v>0</v>
      </c>
      <c r="J56" s="44">
        <f t="shared" si="1"/>
        <v>60000</v>
      </c>
      <c r="K56" s="44">
        <v>1722</v>
      </c>
      <c r="L56" s="44">
        <v>3486.68</v>
      </c>
      <c r="M56" s="44">
        <v>1824</v>
      </c>
      <c r="N56" s="44">
        <v>5025</v>
      </c>
      <c r="O56" s="43">
        <f t="shared" si="2"/>
        <v>12057.68</v>
      </c>
      <c r="P56" s="45">
        <f t="shared" si="3"/>
        <v>47942.32</v>
      </c>
    </row>
    <row r="57" spans="2:18" ht="27.6" customHeight="1" x14ac:dyDescent="0.2">
      <c r="B57" s="24">
        <f t="shared" si="0"/>
        <v>50</v>
      </c>
      <c r="C57" s="76" t="s">
        <v>62</v>
      </c>
      <c r="D57" s="46" t="s">
        <v>275</v>
      </c>
      <c r="E57" s="46" t="s">
        <v>112</v>
      </c>
      <c r="F57" s="65" t="s">
        <v>125</v>
      </c>
      <c r="G57" s="64" t="s">
        <v>126</v>
      </c>
      <c r="H57" s="44">
        <v>80000</v>
      </c>
      <c r="I57" s="44">
        <v>0</v>
      </c>
      <c r="J57" s="44">
        <f t="shared" si="1"/>
        <v>80000</v>
      </c>
      <c r="K57" s="44">
        <v>2296</v>
      </c>
      <c r="L57" s="44">
        <v>7400.87</v>
      </c>
      <c r="M57" s="44">
        <v>2432</v>
      </c>
      <c r="N57" s="44">
        <v>5025</v>
      </c>
      <c r="O57" s="43">
        <f t="shared" si="2"/>
        <v>17153.87</v>
      </c>
      <c r="P57" s="45">
        <f t="shared" si="3"/>
        <v>62846.130000000005</v>
      </c>
    </row>
    <row r="58" spans="2:18" ht="27.6" customHeight="1" x14ac:dyDescent="0.2">
      <c r="B58" s="24">
        <f t="shared" si="0"/>
        <v>51</v>
      </c>
      <c r="C58" s="76" t="s">
        <v>63</v>
      </c>
      <c r="D58" s="46" t="s">
        <v>244</v>
      </c>
      <c r="E58" s="46" t="s">
        <v>113</v>
      </c>
      <c r="F58" s="65" t="s">
        <v>125</v>
      </c>
      <c r="G58" s="64" t="s">
        <v>126</v>
      </c>
      <c r="H58" s="44">
        <v>70000</v>
      </c>
      <c r="I58" s="44">
        <v>0</v>
      </c>
      <c r="J58" s="44">
        <f t="shared" si="1"/>
        <v>70000</v>
      </c>
      <c r="K58" s="44">
        <v>2009</v>
      </c>
      <c r="L58" s="44">
        <v>5368.48</v>
      </c>
      <c r="M58" s="44">
        <v>2128</v>
      </c>
      <c r="N58" s="44">
        <v>25</v>
      </c>
      <c r="O58" s="43">
        <f t="shared" si="2"/>
        <v>9530.48</v>
      </c>
      <c r="P58" s="45">
        <f t="shared" si="3"/>
        <v>60469.520000000004</v>
      </c>
      <c r="R58" s="154"/>
    </row>
    <row r="59" spans="2:18" ht="27.6" customHeight="1" x14ac:dyDescent="0.2">
      <c r="B59" s="24">
        <f t="shared" si="0"/>
        <v>52</v>
      </c>
      <c r="C59" s="76" t="s">
        <v>64</v>
      </c>
      <c r="D59" s="46" t="s">
        <v>88</v>
      </c>
      <c r="E59" s="46" t="s">
        <v>114</v>
      </c>
      <c r="F59" s="65" t="s">
        <v>125</v>
      </c>
      <c r="G59" s="64" t="s">
        <v>126</v>
      </c>
      <c r="H59" s="44">
        <v>40000</v>
      </c>
      <c r="I59" s="44">
        <v>0</v>
      </c>
      <c r="J59" s="44">
        <f t="shared" si="1"/>
        <v>40000</v>
      </c>
      <c r="K59" s="44">
        <v>1148</v>
      </c>
      <c r="L59" s="44">
        <v>442.65</v>
      </c>
      <c r="M59" s="44">
        <v>1216</v>
      </c>
      <c r="N59" s="44">
        <v>25</v>
      </c>
      <c r="O59" s="43">
        <f t="shared" si="2"/>
        <v>2831.65</v>
      </c>
      <c r="P59" s="45">
        <f t="shared" si="3"/>
        <v>37168.35</v>
      </c>
    </row>
    <row r="60" spans="2:18" ht="42.75" customHeight="1" x14ac:dyDescent="0.2">
      <c r="B60" s="24">
        <f t="shared" si="0"/>
        <v>53</v>
      </c>
      <c r="C60" s="76" t="s">
        <v>65</v>
      </c>
      <c r="D60" s="46" t="s">
        <v>90</v>
      </c>
      <c r="E60" s="46" t="s">
        <v>115</v>
      </c>
      <c r="F60" s="65" t="s">
        <v>125</v>
      </c>
      <c r="G60" s="64" t="s">
        <v>126</v>
      </c>
      <c r="H60" s="44">
        <v>80000</v>
      </c>
      <c r="I60" s="44">
        <v>0</v>
      </c>
      <c r="J60" s="44">
        <f t="shared" si="1"/>
        <v>80000</v>
      </c>
      <c r="K60" s="44">
        <v>2296</v>
      </c>
      <c r="L60" s="44">
        <v>7400.87</v>
      </c>
      <c r="M60" s="44">
        <v>2432</v>
      </c>
      <c r="N60" s="44">
        <v>25</v>
      </c>
      <c r="O60" s="43">
        <f t="shared" si="2"/>
        <v>12153.869999999999</v>
      </c>
      <c r="P60" s="45">
        <f t="shared" si="3"/>
        <v>67846.13</v>
      </c>
    </row>
    <row r="61" spans="2:18" ht="39.75" customHeight="1" x14ac:dyDescent="0.2">
      <c r="B61" s="24">
        <f t="shared" si="0"/>
        <v>54</v>
      </c>
      <c r="C61" s="76" t="s">
        <v>66</v>
      </c>
      <c r="D61" s="46" t="s">
        <v>90</v>
      </c>
      <c r="E61" s="46" t="s">
        <v>80</v>
      </c>
      <c r="F61" s="65" t="s">
        <v>125</v>
      </c>
      <c r="G61" s="64" t="s">
        <v>126</v>
      </c>
      <c r="H61" s="44">
        <v>180000</v>
      </c>
      <c r="I61" s="44">
        <v>0</v>
      </c>
      <c r="J61" s="44">
        <f t="shared" si="1"/>
        <v>180000</v>
      </c>
      <c r="K61" s="44">
        <v>5166</v>
      </c>
      <c r="L61" s="44">
        <v>30923.37</v>
      </c>
      <c r="M61" s="44">
        <v>5472</v>
      </c>
      <c r="N61" s="44">
        <v>25</v>
      </c>
      <c r="O61" s="43">
        <f t="shared" si="2"/>
        <v>41586.369999999995</v>
      </c>
      <c r="P61" s="45">
        <f t="shared" si="3"/>
        <v>138413.63</v>
      </c>
    </row>
    <row r="62" spans="2:18" ht="27.6" customHeight="1" x14ac:dyDescent="0.2">
      <c r="B62" s="24">
        <f t="shared" si="0"/>
        <v>55</v>
      </c>
      <c r="C62" s="76" t="s">
        <v>67</v>
      </c>
      <c r="D62" s="46" t="s">
        <v>195</v>
      </c>
      <c r="E62" s="46" t="s">
        <v>116</v>
      </c>
      <c r="F62" s="65" t="s">
        <v>125</v>
      </c>
      <c r="G62" s="64" t="s">
        <v>127</v>
      </c>
      <c r="H62" s="44">
        <v>245000</v>
      </c>
      <c r="I62" s="44">
        <v>0</v>
      </c>
      <c r="J62" s="44">
        <f t="shared" si="1"/>
        <v>245000</v>
      </c>
      <c r="K62" s="44">
        <v>7031.5</v>
      </c>
      <c r="L62" s="44">
        <v>46604.2</v>
      </c>
      <c r="M62" s="44">
        <v>5883.16</v>
      </c>
      <c r="N62" s="44">
        <v>25</v>
      </c>
      <c r="O62" s="43">
        <f t="shared" si="2"/>
        <v>59543.86</v>
      </c>
      <c r="P62" s="45">
        <f t="shared" si="3"/>
        <v>185456.14</v>
      </c>
    </row>
    <row r="63" spans="2:18" ht="27.6" customHeight="1" x14ac:dyDescent="0.2">
      <c r="B63" s="24">
        <f t="shared" si="0"/>
        <v>56</v>
      </c>
      <c r="C63" s="76" t="s">
        <v>68</v>
      </c>
      <c r="D63" s="46" t="s">
        <v>88</v>
      </c>
      <c r="E63" s="46" t="s">
        <v>111</v>
      </c>
      <c r="F63" s="65" t="s">
        <v>125</v>
      </c>
      <c r="G63" s="64" t="s">
        <v>126</v>
      </c>
      <c r="H63" s="44">
        <v>80000</v>
      </c>
      <c r="I63" s="44">
        <v>0</v>
      </c>
      <c r="J63" s="44">
        <f t="shared" si="1"/>
        <v>80000</v>
      </c>
      <c r="K63" s="44">
        <v>2296</v>
      </c>
      <c r="L63" s="44">
        <v>7400.87</v>
      </c>
      <c r="M63" s="44">
        <v>2432</v>
      </c>
      <c r="N63" s="44">
        <v>25</v>
      </c>
      <c r="O63" s="43">
        <f t="shared" si="2"/>
        <v>12153.869999999999</v>
      </c>
      <c r="P63" s="45">
        <f t="shared" si="3"/>
        <v>67846.13</v>
      </c>
    </row>
    <row r="64" spans="2:18" ht="27.6" customHeight="1" x14ac:dyDescent="0.2">
      <c r="B64" s="24">
        <f t="shared" si="0"/>
        <v>57</v>
      </c>
      <c r="C64" s="76" t="s">
        <v>69</v>
      </c>
      <c r="D64" s="46" t="s">
        <v>90</v>
      </c>
      <c r="E64" s="46" t="s">
        <v>117</v>
      </c>
      <c r="F64" s="65" t="s">
        <v>125</v>
      </c>
      <c r="G64" s="64" t="s">
        <v>126</v>
      </c>
      <c r="H64" s="44">
        <v>140545</v>
      </c>
      <c r="I64" s="44">
        <v>0</v>
      </c>
      <c r="J64" s="44">
        <f t="shared" si="1"/>
        <v>140545</v>
      </c>
      <c r="K64" s="44">
        <v>4033.64</v>
      </c>
      <c r="L64" s="44">
        <v>21642.57</v>
      </c>
      <c r="M64" s="44">
        <v>4272.57</v>
      </c>
      <c r="N64" s="44">
        <v>25</v>
      </c>
      <c r="O64" s="43">
        <f t="shared" si="2"/>
        <v>29973.78</v>
      </c>
      <c r="P64" s="45">
        <f t="shared" si="3"/>
        <v>110571.22</v>
      </c>
    </row>
    <row r="65" spans="2:16" ht="27.6" customHeight="1" x14ac:dyDescent="0.2">
      <c r="B65" s="24">
        <f t="shared" si="0"/>
        <v>58</v>
      </c>
      <c r="C65" s="76" t="s">
        <v>70</v>
      </c>
      <c r="D65" s="46" t="s">
        <v>79</v>
      </c>
      <c r="E65" s="46" t="s">
        <v>80</v>
      </c>
      <c r="F65" s="65" t="s">
        <v>125</v>
      </c>
      <c r="G65" s="64" t="s">
        <v>127</v>
      </c>
      <c r="H65" s="44">
        <v>80000</v>
      </c>
      <c r="I65" s="44">
        <v>0</v>
      </c>
      <c r="J65" s="44">
        <f t="shared" si="1"/>
        <v>80000</v>
      </c>
      <c r="K65" s="44">
        <v>2296</v>
      </c>
      <c r="L65" s="44">
        <v>7400.87</v>
      </c>
      <c r="M65" s="44">
        <v>2432</v>
      </c>
      <c r="N65" s="44">
        <v>2072.6</v>
      </c>
      <c r="O65" s="43">
        <f t="shared" si="2"/>
        <v>14201.47</v>
      </c>
      <c r="P65" s="45">
        <f t="shared" si="3"/>
        <v>65798.53</v>
      </c>
    </row>
    <row r="66" spans="2:16" ht="27.6" customHeight="1" x14ac:dyDescent="0.2">
      <c r="B66" s="24">
        <f t="shared" si="0"/>
        <v>59</v>
      </c>
      <c r="C66" s="76" t="s">
        <v>71</v>
      </c>
      <c r="D66" s="46" t="s">
        <v>79</v>
      </c>
      <c r="E66" s="46" t="s">
        <v>80</v>
      </c>
      <c r="F66" s="65" t="s">
        <v>125</v>
      </c>
      <c r="G66" s="64" t="s">
        <v>127</v>
      </c>
      <c r="H66" s="44">
        <v>75000</v>
      </c>
      <c r="I66" s="44">
        <v>0</v>
      </c>
      <c r="J66" s="44">
        <f t="shared" ref="J66:J73" si="4">H66</f>
        <v>75000</v>
      </c>
      <c r="K66" s="44">
        <v>2152.5</v>
      </c>
      <c r="L66" s="44">
        <v>6309.38</v>
      </c>
      <c r="M66" s="44">
        <v>2280</v>
      </c>
      <c r="N66" s="44">
        <v>25</v>
      </c>
      <c r="O66" s="43">
        <f t="shared" ref="O66:O72" si="5">+K66+L66+M66+N66</f>
        <v>10766.880000000001</v>
      </c>
      <c r="P66" s="45">
        <f t="shared" ref="P66:P73" si="6">J66-O66</f>
        <v>64233.119999999995</v>
      </c>
    </row>
    <row r="67" spans="2:16" ht="27.6" customHeight="1" x14ac:dyDescent="0.2">
      <c r="B67" s="24">
        <f t="shared" si="0"/>
        <v>60</v>
      </c>
      <c r="C67" s="76" t="s">
        <v>72</v>
      </c>
      <c r="D67" s="46" t="s">
        <v>88</v>
      </c>
      <c r="E67" s="46" t="s">
        <v>89</v>
      </c>
      <c r="F67" s="65" t="s">
        <v>125</v>
      </c>
      <c r="G67" s="64" t="s">
        <v>126</v>
      </c>
      <c r="H67" s="44">
        <v>35000</v>
      </c>
      <c r="I67" s="44">
        <v>0</v>
      </c>
      <c r="J67" s="44">
        <f t="shared" si="4"/>
        <v>35000</v>
      </c>
      <c r="K67" s="44">
        <v>1004.5</v>
      </c>
      <c r="L67" s="44">
        <v>0</v>
      </c>
      <c r="M67" s="44">
        <v>1064</v>
      </c>
      <c r="N67" s="44">
        <v>25</v>
      </c>
      <c r="O67" s="43">
        <f t="shared" si="5"/>
        <v>2093.5</v>
      </c>
      <c r="P67" s="45">
        <f t="shared" si="6"/>
        <v>32906.5</v>
      </c>
    </row>
    <row r="68" spans="2:16" ht="27.6" customHeight="1" x14ac:dyDescent="0.2">
      <c r="B68" s="24">
        <f t="shared" si="0"/>
        <v>61</v>
      </c>
      <c r="C68" s="76" t="s">
        <v>73</v>
      </c>
      <c r="D68" s="46" t="s">
        <v>83</v>
      </c>
      <c r="E68" s="46" t="s">
        <v>84</v>
      </c>
      <c r="F68" s="65" t="s">
        <v>125</v>
      </c>
      <c r="G68" s="64" t="s">
        <v>127</v>
      </c>
      <c r="H68" s="44">
        <v>50000</v>
      </c>
      <c r="I68" s="44">
        <v>0</v>
      </c>
      <c r="J68" s="44">
        <f t="shared" si="4"/>
        <v>50000</v>
      </c>
      <c r="K68" s="44">
        <v>1435</v>
      </c>
      <c r="L68" s="44">
        <v>1854</v>
      </c>
      <c r="M68" s="44">
        <v>1520</v>
      </c>
      <c r="N68" s="44">
        <v>25</v>
      </c>
      <c r="O68" s="43">
        <f t="shared" si="5"/>
        <v>4834</v>
      </c>
      <c r="P68" s="45">
        <f t="shared" si="6"/>
        <v>45166</v>
      </c>
    </row>
    <row r="69" spans="2:16" ht="27.6" customHeight="1" x14ac:dyDescent="0.2">
      <c r="B69" s="24">
        <f t="shared" si="0"/>
        <v>62</v>
      </c>
      <c r="C69" s="76" t="s">
        <v>74</v>
      </c>
      <c r="D69" s="46" t="s">
        <v>244</v>
      </c>
      <c r="E69" s="46" t="s">
        <v>119</v>
      </c>
      <c r="F69" s="65" t="s">
        <v>125</v>
      </c>
      <c r="G69" s="64" t="s">
        <v>127</v>
      </c>
      <c r="H69" s="44">
        <v>50000</v>
      </c>
      <c r="I69" s="44">
        <v>0</v>
      </c>
      <c r="J69" s="44">
        <f t="shared" si="4"/>
        <v>50000</v>
      </c>
      <c r="K69" s="44">
        <v>1435</v>
      </c>
      <c r="L69" s="44">
        <v>1854</v>
      </c>
      <c r="M69" s="44">
        <v>1520</v>
      </c>
      <c r="N69" s="44">
        <v>3521.06</v>
      </c>
      <c r="O69" s="43">
        <f t="shared" si="5"/>
        <v>8330.06</v>
      </c>
      <c r="P69" s="45">
        <f t="shared" si="6"/>
        <v>41669.94</v>
      </c>
    </row>
    <row r="70" spans="2:16" ht="27.6" customHeight="1" x14ac:dyDescent="0.2">
      <c r="B70" s="24">
        <f t="shared" si="0"/>
        <v>63</v>
      </c>
      <c r="C70" s="76" t="s">
        <v>75</v>
      </c>
      <c r="D70" s="46" t="s">
        <v>85</v>
      </c>
      <c r="E70" s="46" t="s">
        <v>120</v>
      </c>
      <c r="F70" s="65" t="s">
        <v>125</v>
      </c>
      <c r="G70" s="64" t="s">
        <v>126</v>
      </c>
      <c r="H70" s="44">
        <v>30000</v>
      </c>
      <c r="I70" s="44">
        <v>0</v>
      </c>
      <c r="J70" s="44">
        <f t="shared" si="4"/>
        <v>30000</v>
      </c>
      <c r="K70" s="44">
        <v>861</v>
      </c>
      <c r="L70" s="44">
        <v>0</v>
      </c>
      <c r="M70" s="44">
        <v>912</v>
      </c>
      <c r="N70" s="44">
        <v>25</v>
      </c>
      <c r="O70" s="43">
        <f t="shared" si="5"/>
        <v>1798</v>
      </c>
      <c r="P70" s="45">
        <f t="shared" si="6"/>
        <v>28202</v>
      </c>
    </row>
    <row r="71" spans="2:16" ht="38.25" x14ac:dyDescent="0.2">
      <c r="B71" s="24">
        <f t="shared" si="0"/>
        <v>64</v>
      </c>
      <c r="C71" s="76" t="s">
        <v>76</v>
      </c>
      <c r="D71" s="46" t="s">
        <v>90</v>
      </c>
      <c r="E71" s="46" t="s">
        <v>121</v>
      </c>
      <c r="F71" s="65" t="s">
        <v>125</v>
      </c>
      <c r="G71" s="64" t="s">
        <v>126</v>
      </c>
      <c r="H71" s="44">
        <v>150000</v>
      </c>
      <c r="I71" s="44">
        <v>0</v>
      </c>
      <c r="J71" s="44">
        <f t="shared" si="4"/>
        <v>150000</v>
      </c>
      <c r="K71" s="44">
        <v>4305</v>
      </c>
      <c r="L71" s="44">
        <v>23866.62</v>
      </c>
      <c r="M71" s="44">
        <v>4560</v>
      </c>
      <c r="N71" s="44">
        <v>3174.16</v>
      </c>
      <c r="O71" s="43">
        <f t="shared" si="5"/>
        <v>35905.78</v>
      </c>
      <c r="P71" s="45">
        <f t="shared" si="6"/>
        <v>114094.22</v>
      </c>
    </row>
    <row r="72" spans="2:16" ht="27.6" customHeight="1" thickBot="1" x14ac:dyDescent="0.25">
      <c r="B72" s="77">
        <f t="shared" ref="B72:B73" si="7">B71+1</f>
        <v>65</v>
      </c>
      <c r="C72" s="78" t="s">
        <v>77</v>
      </c>
      <c r="D72" s="79" t="s">
        <v>85</v>
      </c>
      <c r="E72" s="46" t="s">
        <v>122</v>
      </c>
      <c r="F72" s="65" t="s">
        <v>125</v>
      </c>
      <c r="G72" s="64" t="s">
        <v>126</v>
      </c>
      <c r="H72" s="44">
        <v>60000</v>
      </c>
      <c r="I72" s="44">
        <v>0</v>
      </c>
      <c r="J72" s="44">
        <f t="shared" si="4"/>
        <v>60000</v>
      </c>
      <c r="K72" s="44">
        <v>1722</v>
      </c>
      <c r="L72" s="82">
        <v>3486.68</v>
      </c>
      <c r="M72" s="82">
        <v>1824</v>
      </c>
      <c r="N72" s="82">
        <v>25</v>
      </c>
      <c r="O72" s="151">
        <f t="shared" si="5"/>
        <v>7057.68</v>
      </c>
      <c r="P72" s="152">
        <f t="shared" si="6"/>
        <v>52942.32</v>
      </c>
    </row>
    <row r="73" spans="2:16" ht="27.6" customHeight="1" thickBot="1" x14ac:dyDescent="0.25">
      <c r="B73" s="161">
        <f t="shared" si="7"/>
        <v>66</v>
      </c>
      <c r="C73" s="162" t="s">
        <v>78</v>
      </c>
      <c r="D73" s="163" t="s">
        <v>276</v>
      </c>
      <c r="E73" s="157" t="s">
        <v>123</v>
      </c>
      <c r="F73" s="81" t="s">
        <v>125</v>
      </c>
      <c r="G73" s="80" t="s">
        <v>126</v>
      </c>
      <c r="H73" s="82">
        <v>75000</v>
      </c>
      <c r="I73" s="82">
        <v>0</v>
      </c>
      <c r="J73" s="82">
        <f t="shared" si="4"/>
        <v>75000</v>
      </c>
      <c r="K73" s="82">
        <v>2152.5</v>
      </c>
      <c r="L73" s="164">
        <v>6309.38</v>
      </c>
      <c r="M73" s="165">
        <v>2280</v>
      </c>
      <c r="N73" s="165">
        <v>25</v>
      </c>
      <c r="O73" s="166">
        <f>+K73+L73+M73+N73</f>
        <v>10766.880000000001</v>
      </c>
      <c r="P73" s="167">
        <f t="shared" si="6"/>
        <v>64233.119999999995</v>
      </c>
    </row>
    <row r="74" spans="2:16" ht="15.75" customHeight="1" thickBot="1" x14ac:dyDescent="0.25">
      <c r="B74" s="183" t="s">
        <v>267</v>
      </c>
      <c r="C74" s="184"/>
      <c r="D74" s="184"/>
      <c r="E74" s="175"/>
      <c r="F74" s="175"/>
      <c r="G74" s="185"/>
      <c r="H74" s="84">
        <f>SUM(H8:H73)</f>
        <v>4891045</v>
      </c>
      <c r="I74" s="84">
        <v>0</v>
      </c>
      <c r="J74" s="84">
        <f t="shared" ref="J74:P74" si="8">SUM(J8:J73)</f>
        <v>4891045</v>
      </c>
      <c r="K74" s="84">
        <f t="shared" si="8"/>
        <v>140372.99</v>
      </c>
      <c r="L74" s="158">
        <f t="shared" si="8"/>
        <v>497632.74999999988</v>
      </c>
      <c r="M74" s="159">
        <f t="shared" si="8"/>
        <v>147122.93</v>
      </c>
      <c r="N74" s="160">
        <f t="shared" si="8"/>
        <v>92836.010000000009</v>
      </c>
      <c r="O74" s="160">
        <f>SUM(O8:O73)</f>
        <v>877964.68000000017</v>
      </c>
      <c r="P74" s="160">
        <f t="shared" si="8"/>
        <v>4013080.3199999984</v>
      </c>
    </row>
    <row r="78" spans="2:16" x14ac:dyDescent="0.2">
      <c r="D78" s="94" t="s">
        <v>128</v>
      </c>
      <c r="E78" s="87"/>
      <c r="F78" s="95" t="s">
        <v>129</v>
      </c>
      <c r="G78" s="89"/>
      <c r="H78" s="88"/>
      <c r="I78" s="88"/>
      <c r="J78" s="181"/>
      <c r="K78" s="181"/>
      <c r="L78" s="181"/>
      <c r="M78" s="89"/>
      <c r="N78" s="89"/>
    </row>
    <row r="79" spans="2:16" x14ac:dyDescent="0.2">
      <c r="D79" s="179"/>
      <c r="E79" s="87"/>
      <c r="F79" s="181"/>
      <c r="G79" s="89"/>
      <c r="H79" s="88"/>
      <c r="I79" s="88"/>
      <c r="J79" s="88"/>
      <c r="K79" s="88"/>
      <c r="L79" s="89"/>
      <c r="M79" s="89"/>
      <c r="N79" s="89"/>
    </row>
    <row r="80" spans="2:16" ht="13.9" customHeight="1" x14ac:dyDescent="0.2">
      <c r="D80" s="180"/>
      <c r="E80" s="87"/>
      <c r="F80" s="182"/>
      <c r="G80" s="89"/>
      <c r="H80" s="88"/>
      <c r="I80" s="88"/>
      <c r="J80" s="181"/>
      <c r="K80" s="181"/>
      <c r="L80" s="181"/>
      <c r="M80" s="89"/>
      <c r="N80" s="89"/>
    </row>
    <row r="81" spans="4:14" x14ac:dyDescent="0.2">
      <c r="D81" s="86" t="s">
        <v>131</v>
      </c>
      <c r="E81" s="87"/>
      <c r="F81" s="88" t="s">
        <v>130</v>
      </c>
      <c r="G81" s="89"/>
      <c r="H81" s="88"/>
      <c r="I81" s="88"/>
      <c r="J81" s="182"/>
      <c r="K81" s="182"/>
      <c r="L81" s="182"/>
      <c r="M81" s="89"/>
      <c r="N81" s="89"/>
    </row>
    <row r="82" spans="4:14" x14ac:dyDescent="0.2">
      <c r="D82" s="90"/>
      <c r="E82" s="87"/>
      <c r="F82" s="89"/>
      <c r="G82" s="89"/>
      <c r="H82" s="88"/>
      <c r="I82" s="88"/>
      <c r="J82" s="178" t="s">
        <v>266</v>
      </c>
      <c r="K82" s="178"/>
      <c r="L82" s="178"/>
      <c r="M82" s="89"/>
      <c r="N82" s="89"/>
    </row>
    <row r="83" spans="4:14" x14ac:dyDescent="0.2">
      <c r="D83" s="90"/>
      <c r="E83" s="87"/>
      <c r="F83" s="89"/>
      <c r="G83" s="89"/>
      <c r="H83" s="88"/>
      <c r="I83" s="88"/>
      <c r="J83" s="88"/>
      <c r="K83" s="88"/>
      <c r="L83" s="89"/>
      <c r="M83" s="89"/>
      <c r="N83" s="89"/>
    </row>
    <row r="84" spans="4:14" x14ac:dyDescent="0.2">
      <c r="D84" s="90"/>
      <c r="E84" s="87"/>
      <c r="F84" s="89"/>
      <c r="G84" s="89"/>
      <c r="H84" s="88"/>
      <c r="I84" s="88"/>
      <c r="J84" s="88"/>
      <c r="K84" s="88"/>
      <c r="L84" s="89"/>
      <c r="M84" s="89"/>
      <c r="N84" s="89"/>
    </row>
    <row r="85" spans="4:14" x14ac:dyDescent="0.2">
      <c r="D85" s="90"/>
      <c r="E85" s="87"/>
      <c r="F85" s="89"/>
      <c r="G85" s="89"/>
      <c r="H85" s="88"/>
      <c r="I85" s="88"/>
      <c r="J85" s="88"/>
      <c r="K85" s="88"/>
      <c r="L85" s="89"/>
      <c r="M85" s="89"/>
      <c r="N85" s="89"/>
    </row>
    <row r="493" ht="14.45" customHeight="1" x14ac:dyDescent="0.2"/>
  </sheetData>
  <autoFilter ref="B7:P74" xr:uid="{0E972A80-6B3C-4D4F-A20A-C87F7844DC97}"/>
  <mergeCells count="9">
    <mergeCell ref="D4:P4"/>
    <mergeCell ref="J82:L82"/>
    <mergeCell ref="D79:D80"/>
    <mergeCell ref="F79:F80"/>
    <mergeCell ref="J78:L78"/>
    <mergeCell ref="J80:L81"/>
    <mergeCell ref="D5:P5"/>
    <mergeCell ref="D6:P6"/>
    <mergeCell ref="B74:G74"/>
  </mergeCells>
  <conditionalFormatting sqref="C8:C10">
    <cfRule type="duplicateValues" dxfId="2" priority="2"/>
  </conditionalFormatting>
  <conditionalFormatting sqref="C11:C62">
    <cfRule type="duplicateValues" dxfId="1" priority="11"/>
  </conditionalFormatting>
  <conditionalFormatting sqref="C71:C73">
    <cfRule type="duplicateValues" dxfId="0" priority="1"/>
  </conditionalFormatting>
  <pageMargins left="0.7" right="0.7" top="0.75" bottom="0.75" header="0.3" footer="0.3"/>
  <pageSetup paperSize="5" scale="47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6"/>
  <sheetViews>
    <sheetView topLeftCell="A19" zoomScale="80" zoomScaleNormal="80" workbookViewId="0">
      <selection activeCell="B2" sqref="B2:P29"/>
    </sheetView>
  </sheetViews>
  <sheetFormatPr baseColWidth="10" defaultColWidth="11.5703125" defaultRowHeight="27.6" customHeight="1" x14ac:dyDescent="0.25"/>
  <cols>
    <col min="1" max="1" width="11.5703125" style="104"/>
    <col min="2" max="2" width="9.7109375" style="104" bestFit="1" customWidth="1"/>
    <col min="3" max="3" width="45.42578125" style="104" customWidth="1"/>
    <col min="4" max="4" width="54" style="107" customWidth="1"/>
    <col min="5" max="5" width="17.28515625" style="108" customWidth="1"/>
    <col min="6" max="6" width="13.140625" style="109" customWidth="1"/>
    <col min="7" max="7" width="17" style="104" customWidth="1"/>
    <col min="8" max="8" width="19.42578125" style="109" customWidth="1"/>
    <col min="9" max="9" width="14.5703125" style="109" bestFit="1" customWidth="1"/>
    <col min="10" max="10" width="18" style="109" customWidth="1"/>
    <col min="11" max="11" width="13.85546875" style="109" bestFit="1" customWidth="1"/>
    <col min="12" max="12" width="14.28515625" style="105" bestFit="1" customWidth="1"/>
    <col min="13" max="13" width="13.5703125" style="104" bestFit="1" customWidth="1"/>
    <col min="14" max="14" width="16.28515625" style="104" customWidth="1"/>
    <col min="15" max="15" width="15.85546875" style="105" customWidth="1"/>
    <col min="16" max="16" width="19.42578125" style="105" customWidth="1"/>
    <col min="17" max="16384" width="11.5703125" style="104"/>
  </cols>
  <sheetData>
    <row r="1" spans="2:16" s="99" customFormat="1" ht="27.6" customHeight="1" thickBot="1" x14ac:dyDescent="0.3">
      <c r="E1" s="100"/>
      <c r="F1" s="101"/>
    </row>
    <row r="2" spans="2:16" s="99" customFormat="1" ht="24.75" customHeight="1" thickBot="1" x14ac:dyDescent="0.3">
      <c r="B2" s="18"/>
      <c r="C2" s="19"/>
      <c r="D2" s="170" t="s">
        <v>247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2"/>
    </row>
    <row r="3" spans="2:16" s="99" customFormat="1" ht="22.5" customHeight="1" thickBot="1" x14ac:dyDescent="0.3">
      <c r="B3" s="20"/>
      <c r="C3" s="21"/>
      <c r="D3" s="170" t="s">
        <v>270</v>
      </c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2"/>
    </row>
    <row r="4" spans="2:16" s="99" customFormat="1" ht="20.25" customHeight="1" thickBot="1" x14ac:dyDescent="0.3">
      <c r="B4" s="22"/>
      <c r="C4" s="23"/>
      <c r="D4" s="170" t="s">
        <v>248</v>
      </c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2"/>
    </row>
    <row r="5" spans="2:16" s="103" customFormat="1" ht="33.75" customHeight="1" thickBot="1" x14ac:dyDescent="0.3">
      <c r="B5" s="102" t="s">
        <v>0</v>
      </c>
      <c r="C5" s="102" t="s">
        <v>1</v>
      </c>
      <c r="D5" s="102" t="s">
        <v>2</v>
      </c>
      <c r="E5" s="131" t="s">
        <v>3</v>
      </c>
      <c r="F5" s="102" t="s">
        <v>4</v>
      </c>
      <c r="G5" s="102" t="s">
        <v>5</v>
      </c>
      <c r="H5" s="102" t="s">
        <v>6</v>
      </c>
      <c r="I5" s="102" t="s">
        <v>7</v>
      </c>
      <c r="J5" s="102" t="s">
        <v>8</v>
      </c>
      <c r="K5" s="102" t="s">
        <v>9</v>
      </c>
      <c r="L5" s="102" t="s">
        <v>10</v>
      </c>
      <c r="M5" s="102" t="s">
        <v>11</v>
      </c>
      <c r="N5" s="102" t="s">
        <v>12</v>
      </c>
      <c r="O5" s="102" t="s">
        <v>13</v>
      </c>
      <c r="P5" s="102" t="s">
        <v>14</v>
      </c>
    </row>
    <row r="6" spans="2:16" ht="38.25" customHeight="1" x14ac:dyDescent="0.25">
      <c r="B6" s="141">
        <v>1</v>
      </c>
      <c r="C6" s="33" t="s">
        <v>229</v>
      </c>
      <c r="D6" s="25" t="s">
        <v>195</v>
      </c>
      <c r="E6" s="134" t="s">
        <v>243</v>
      </c>
      <c r="F6" s="126" t="s">
        <v>225</v>
      </c>
      <c r="G6" s="133" t="s">
        <v>127</v>
      </c>
      <c r="H6" s="27">
        <v>15000</v>
      </c>
      <c r="I6" s="27">
        <v>0</v>
      </c>
      <c r="J6" s="142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3">
        <f>K6+L6+M6+N6</f>
        <v>0</v>
      </c>
      <c r="P6" s="144">
        <f>H6-O6</f>
        <v>15000</v>
      </c>
    </row>
    <row r="7" spans="2:16" ht="36.75" customHeight="1" x14ac:dyDescent="0.25">
      <c r="B7" s="36">
        <f t="shared" ref="B7:B22" si="0">B6+1</f>
        <v>2</v>
      </c>
      <c r="C7" s="25" t="s">
        <v>230</v>
      </c>
      <c r="D7" s="25" t="s">
        <v>195</v>
      </c>
      <c r="E7" s="134" t="s">
        <v>243</v>
      </c>
      <c r="F7" s="130" t="s">
        <v>225</v>
      </c>
      <c r="G7" s="133" t="s">
        <v>126</v>
      </c>
      <c r="H7" s="27">
        <v>25000</v>
      </c>
      <c r="I7" s="27">
        <v>0</v>
      </c>
      <c r="J7" s="127">
        <f>H7+I7</f>
        <v>25000</v>
      </c>
      <c r="K7" s="34">
        <v>0</v>
      </c>
      <c r="L7" s="34">
        <v>0</v>
      </c>
      <c r="M7" s="34">
        <v>0</v>
      </c>
      <c r="N7" s="34">
        <v>0</v>
      </c>
      <c r="O7" s="128">
        <f>K7+L7+M7+N7</f>
        <v>0</v>
      </c>
      <c r="P7" s="129">
        <f>H7-O7</f>
        <v>25000</v>
      </c>
    </row>
    <row r="8" spans="2:16" ht="30.75" customHeight="1" x14ac:dyDescent="0.25">
      <c r="B8" s="36">
        <f t="shared" si="0"/>
        <v>3</v>
      </c>
      <c r="C8" s="25" t="s">
        <v>231</v>
      </c>
      <c r="D8" s="25" t="s">
        <v>195</v>
      </c>
      <c r="E8" s="134" t="s">
        <v>243</v>
      </c>
      <c r="F8" s="130" t="s">
        <v>225</v>
      </c>
      <c r="G8" s="133" t="s">
        <v>127</v>
      </c>
      <c r="H8" s="27">
        <v>15000</v>
      </c>
      <c r="I8" s="27">
        <v>0</v>
      </c>
      <c r="J8" s="127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8">
        <f>K8+L8+M8+N8</f>
        <v>0</v>
      </c>
      <c r="P8" s="129">
        <f>H8-O8</f>
        <v>15000</v>
      </c>
    </row>
    <row r="9" spans="2:16" ht="30.75" customHeight="1" x14ac:dyDescent="0.25">
      <c r="B9" s="36">
        <f t="shared" si="0"/>
        <v>4</v>
      </c>
      <c r="C9" s="25" t="s">
        <v>232</v>
      </c>
      <c r="D9" s="25" t="s">
        <v>195</v>
      </c>
      <c r="E9" s="134" t="s">
        <v>243</v>
      </c>
      <c r="F9" s="130" t="s">
        <v>225</v>
      </c>
      <c r="G9" s="133" t="s">
        <v>126</v>
      </c>
      <c r="H9" s="27">
        <v>15000</v>
      </c>
      <c r="I9" s="27">
        <v>0</v>
      </c>
      <c r="J9" s="127">
        <f>H9+I9</f>
        <v>15000</v>
      </c>
      <c r="K9" s="34">
        <v>0</v>
      </c>
      <c r="L9" s="34">
        <v>0</v>
      </c>
      <c r="M9" s="34">
        <v>0</v>
      </c>
      <c r="N9" s="34">
        <v>0</v>
      </c>
      <c r="O9" s="128">
        <f>K9+L9+M9+N9</f>
        <v>0</v>
      </c>
      <c r="P9" s="129">
        <f>H9-O9</f>
        <v>15000</v>
      </c>
    </row>
    <row r="10" spans="2:16" ht="28.9" customHeight="1" x14ac:dyDescent="0.25">
      <c r="B10" s="36">
        <f t="shared" si="0"/>
        <v>5</v>
      </c>
      <c r="C10" s="139" t="s">
        <v>264</v>
      </c>
      <c r="D10" s="32" t="s">
        <v>195</v>
      </c>
      <c r="E10" s="135" t="s">
        <v>263</v>
      </c>
      <c r="F10" s="130" t="s">
        <v>225</v>
      </c>
      <c r="G10" s="37" t="s">
        <v>126</v>
      </c>
      <c r="H10" s="27">
        <v>7500</v>
      </c>
      <c r="I10" s="136">
        <v>0</v>
      </c>
      <c r="J10" s="137">
        <v>7500</v>
      </c>
      <c r="K10" s="137">
        <v>0</v>
      </c>
      <c r="L10" s="137">
        <v>0</v>
      </c>
      <c r="M10" s="137">
        <v>0</v>
      </c>
      <c r="N10" s="137">
        <v>0</v>
      </c>
      <c r="O10" s="137">
        <v>0</v>
      </c>
      <c r="P10" s="138">
        <v>7500</v>
      </c>
    </row>
    <row r="11" spans="2:16" ht="35.25" customHeight="1" x14ac:dyDescent="0.25">
      <c r="B11" s="36">
        <f t="shared" si="0"/>
        <v>6</v>
      </c>
      <c r="C11" s="25" t="s">
        <v>233</v>
      </c>
      <c r="D11" s="25" t="s">
        <v>195</v>
      </c>
      <c r="E11" s="134" t="s">
        <v>243</v>
      </c>
      <c r="F11" s="130" t="s">
        <v>225</v>
      </c>
      <c r="G11" s="133" t="s">
        <v>126</v>
      </c>
      <c r="H11" s="27">
        <v>25000</v>
      </c>
      <c r="I11" s="27">
        <v>0</v>
      </c>
      <c r="J11" s="127">
        <f>H11+I11</f>
        <v>25000</v>
      </c>
      <c r="K11" s="34">
        <v>0</v>
      </c>
      <c r="L11" s="34">
        <v>0</v>
      </c>
      <c r="M11" s="34">
        <v>0</v>
      </c>
      <c r="N11" s="34">
        <v>0</v>
      </c>
      <c r="O11" s="128">
        <f>K11+L11+M11+N11</f>
        <v>0</v>
      </c>
      <c r="P11" s="129">
        <f>H11-O11</f>
        <v>25000</v>
      </c>
    </row>
    <row r="12" spans="2:16" ht="33" customHeight="1" x14ac:dyDescent="0.25">
      <c r="B12" s="36">
        <f t="shared" si="0"/>
        <v>7</v>
      </c>
      <c r="C12" s="33" t="s">
        <v>228</v>
      </c>
      <c r="D12" s="25" t="s">
        <v>195</v>
      </c>
      <c r="E12" s="134" t="s">
        <v>243</v>
      </c>
      <c r="F12" s="130" t="s">
        <v>225</v>
      </c>
      <c r="G12" s="133" t="s">
        <v>126</v>
      </c>
      <c r="H12" s="27">
        <v>15000</v>
      </c>
      <c r="I12" s="27">
        <v>0</v>
      </c>
      <c r="J12" s="127">
        <f>H12+I12</f>
        <v>15000</v>
      </c>
      <c r="K12" s="34">
        <v>0</v>
      </c>
      <c r="L12" s="34">
        <v>0</v>
      </c>
      <c r="M12" s="34">
        <v>0</v>
      </c>
      <c r="N12" s="34">
        <v>0</v>
      </c>
      <c r="O12" s="128">
        <f>K12+L12+M12+N12</f>
        <v>0</v>
      </c>
      <c r="P12" s="129">
        <f>H12-O12</f>
        <v>15000</v>
      </c>
    </row>
    <row r="13" spans="2:16" ht="35.25" customHeight="1" x14ac:dyDescent="0.25">
      <c r="B13" s="36">
        <f t="shared" si="0"/>
        <v>8</v>
      </c>
      <c r="C13" s="139" t="s">
        <v>262</v>
      </c>
      <c r="D13" s="32" t="s">
        <v>195</v>
      </c>
      <c r="E13" s="135" t="s">
        <v>263</v>
      </c>
      <c r="F13" s="130" t="s">
        <v>225</v>
      </c>
      <c r="G13" s="37" t="s">
        <v>126</v>
      </c>
      <c r="H13" s="27">
        <v>7500</v>
      </c>
      <c r="I13" s="136">
        <v>0</v>
      </c>
      <c r="J13" s="137">
        <v>7500</v>
      </c>
      <c r="K13" s="137">
        <v>0</v>
      </c>
      <c r="L13" s="137">
        <v>0</v>
      </c>
      <c r="M13" s="137">
        <v>0</v>
      </c>
      <c r="N13" s="137">
        <v>0</v>
      </c>
      <c r="O13" s="137">
        <v>0</v>
      </c>
      <c r="P13" s="138">
        <v>7500</v>
      </c>
    </row>
    <row r="14" spans="2:16" s="105" customFormat="1" ht="39.75" customHeight="1" x14ac:dyDescent="0.25">
      <c r="B14" s="36">
        <f t="shared" si="0"/>
        <v>9</v>
      </c>
      <c r="C14" s="33" t="s">
        <v>234</v>
      </c>
      <c r="D14" s="25" t="s">
        <v>195</v>
      </c>
      <c r="E14" s="134" t="s">
        <v>243</v>
      </c>
      <c r="F14" s="130" t="s">
        <v>225</v>
      </c>
      <c r="G14" s="133" t="s">
        <v>126</v>
      </c>
      <c r="H14" s="27">
        <v>15000</v>
      </c>
      <c r="I14" s="27">
        <v>0</v>
      </c>
      <c r="J14" s="127">
        <f t="shared" ref="J14:J22" si="1">H14+I14</f>
        <v>15000</v>
      </c>
      <c r="K14" s="34">
        <v>0</v>
      </c>
      <c r="L14" s="34">
        <v>0</v>
      </c>
      <c r="M14" s="34">
        <v>0</v>
      </c>
      <c r="N14" s="34">
        <v>0</v>
      </c>
      <c r="O14" s="128">
        <f t="shared" ref="O14:O22" si="2">K14+L14+M14+N14</f>
        <v>0</v>
      </c>
      <c r="P14" s="129">
        <f t="shared" ref="P14:P22" si="3">H14-O14</f>
        <v>15000</v>
      </c>
    </row>
    <row r="15" spans="2:16" ht="31.5" customHeight="1" x14ac:dyDescent="0.25">
      <c r="B15" s="36">
        <f t="shared" si="0"/>
        <v>10</v>
      </c>
      <c r="C15" s="25" t="s">
        <v>235</v>
      </c>
      <c r="D15" s="25" t="s">
        <v>195</v>
      </c>
      <c r="E15" s="134" t="s">
        <v>243</v>
      </c>
      <c r="F15" s="130" t="s">
        <v>225</v>
      </c>
      <c r="G15" s="133" t="s">
        <v>126</v>
      </c>
      <c r="H15" s="27">
        <v>15000</v>
      </c>
      <c r="I15" s="27">
        <v>0</v>
      </c>
      <c r="J15" s="127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8">
        <f t="shared" si="2"/>
        <v>0</v>
      </c>
      <c r="P15" s="129">
        <f t="shared" si="3"/>
        <v>15000</v>
      </c>
    </row>
    <row r="16" spans="2:16" ht="36.75" customHeight="1" x14ac:dyDescent="0.25">
      <c r="B16" s="36">
        <f t="shared" si="0"/>
        <v>11</v>
      </c>
      <c r="C16" s="25" t="s">
        <v>236</v>
      </c>
      <c r="D16" s="25" t="s">
        <v>195</v>
      </c>
      <c r="E16" s="134" t="s">
        <v>243</v>
      </c>
      <c r="F16" s="130" t="s">
        <v>225</v>
      </c>
      <c r="G16" s="133" t="s">
        <v>126</v>
      </c>
      <c r="H16" s="27">
        <v>15000</v>
      </c>
      <c r="I16" s="27">
        <v>0</v>
      </c>
      <c r="J16" s="127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8">
        <f t="shared" si="2"/>
        <v>0</v>
      </c>
      <c r="P16" s="129">
        <f t="shared" si="3"/>
        <v>15000</v>
      </c>
    </row>
    <row r="17" spans="2:16" ht="34.5" customHeight="1" x14ac:dyDescent="0.25">
      <c r="B17" s="36">
        <f t="shared" si="0"/>
        <v>12</v>
      </c>
      <c r="C17" s="25" t="s">
        <v>237</v>
      </c>
      <c r="D17" s="25" t="s">
        <v>195</v>
      </c>
      <c r="E17" s="134" t="s">
        <v>243</v>
      </c>
      <c r="F17" s="130" t="s">
        <v>225</v>
      </c>
      <c r="G17" s="133" t="s">
        <v>126</v>
      </c>
      <c r="H17" s="27">
        <v>15000</v>
      </c>
      <c r="I17" s="27">
        <v>0</v>
      </c>
      <c r="J17" s="127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8">
        <f t="shared" si="2"/>
        <v>0</v>
      </c>
      <c r="P17" s="129">
        <f t="shared" si="3"/>
        <v>15000</v>
      </c>
    </row>
    <row r="18" spans="2:16" ht="34.5" customHeight="1" x14ac:dyDescent="0.25">
      <c r="B18" s="36">
        <f t="shared" si="0"/>
        <v>13</v>
      </c>
      <c r="C18" s="33" t="s">
        <v>238</v>
      </c>
      <c r="D18" s="25" t="s">
        <v>195</v>
      </c>
      <c r="E18" s="134" t="s">
        <v>243</v>
      </c>
      <c r="F18" s="130" t="s">
        <v>225</v>
      </c>
      <c r="G18" s="133" t="s">
        <v>126</v>
      </c>
      <c r="H18" s="27">
        <v>15000</v>
      </c>
      <c r="I18" s="27">
        <v>0</v>
      </c>
      <c r="J18" s="127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8">
        <f t="shared" si="2"/>
        <v>0</v>
      </c>
      <c r="P18" s="129">
        <f t="shared" si="3"/>
        <v>15000</v>
      </c>
    </row>
    <row r="19" spans="2:16" ht="35.25" customHeight="1" x14ac:dyDescent="0.25">
      <c r="B19" s="36">
        <f t="shared" si="0"/>
        <v>14</v>
      </c>
      <c r="C19" s="25" t="s">
        <v>239</v>
      </c>
      <c r="D19" s="25" t="s">
        <v>195</v>
      </c>
      <c r="E19" s="134" t="s">
        <v>243</v>
      </c>
      <c r="F19" s="130" t="s">
        <v>225</v>
      </c>
      <c r="G19" s="133" t="s">
        <v>126</v>
      </c>
      <c r="H19" s="27">
        <v>15000</v>
      </c>
      <c r="I19" s="27">
        <v>0</v>
      </c>
      <c r="J19" s="127">
        <f t="shared" si="1"/>
        <v>15000</v>
      </c>
      <c r="K19" s="34">
        <v>0</v>
      </c>
      <c r="L19" s="34">
        <v>0</v>
      </c>
      <c r="M19" s="34">
        <v>0</v>
      </c>
      <c r="N19" s="34">
        <v>0</v>
      </c>
      <c r="O19" s="128">
        <f t="shared" si="2"/>
        <v>0</v>
      </c>
      <c r="P19" s="129">
        <f t="shared" si="3"/>
        <v>15000</v>
      </c>
    </row>
    <row r="20" spans="2:16" ht="36.75" customHeight="1" x14ac:dyDescent="0.25">
      <c r="B20" s="36">
        <f t="shared" si="0"/>
        <v>15</v>
      </c>
      <c r="C20" s="25" t="s">
        <v>240</v>
      </c>
      <c r="D20" s="25" t="s">
        <v>195</v>
      </c>
      <c r="E20" s="134" t="s">
        <v>243</v>
      </c>
      <c r="F20" s="130" t="s">
        <v>225</v>
      </c>
      <c r="G20" s="133" t="s">
        <v>126</v>
      </c>
      <c r="H20" s="27">
        <v>15000</v>
      </c>
      <c r="I20" s="27">
        <v>0</v>
      </c>
      <c r="J20" s="127">
        <f t="shared" si="1"/>
        <v>15000</v>
      </c>
      <c r="K20" s="34">
        <v>0</v>
      </c>
      <c r="L20" s="34">
        <v>0</v>
      </c>
      <c r="M20" s="34">
        <v>0</v>
      </c>
      <c r="N20" s="34">
        <v>0</v>
      </c>
      <c r="O20" s="128">
        <f t="shared" si="2"/>
        <v>0</v>
      </c>
      <c r="P20" s="129">
        <f t="shared" si="3"/>
        <v>15000</v>
      </c>
    </row>
    <row r="21" spans="2:16" ht="36.75" customHeight="1" x14ac:dyDescent="0.25">
      <c r="B21" s="145">
        <f t="shared" si="0"/>
        <v>16</v>
      </c>
      <c r="C21" s="25" t="s">
        <v>241</v>
      </c>
      <c r="D21" s="25" t="s">
        <v>195</v>
      </c>
      <c r="E21" s="132" t="s">
        <v>243</v>
      </c>
      <c r="F21" s="130" t="s">
        <v>225</v>
      </c>
      <c r="G21" s="133" t="s">
        <v>126</v>
      </c>
      <c r="H21" s="34">
        <v>15000</v>
      </c>
      <c r="I21" s="34">
        <v>0</v>
      </c>
      <c r="J21" s="127">
        <f t="shared" si="1"/>
        <v>15000</v>
      </c>
      <c r="K21" s="34">
        <v>0</v>
      </c>
      <c r="L21" s="34">
        <v>0</v>
      </c>
      <c r="M21" s="34">
        <v>0</v>
      </c>
      <c r="N21" s="34">
        <v>0</v>
      </c>
      <c r="O21" s="128">
        <f t="shared" si="2"/>
        <v>0</v>
      </c>
      <c r="P21" s="129">
        <f t="shared" si="3"/>
        <v>15000</v>
      </c>
    </row>
    <row r="22" spans="2:16" ht="40.5" customHeight="1" thickBot="1" x14ac:dyDescent="0.3">
      <c r="B22" s="145">
        <f t="shared" si="0"/>
        <v>17</v>
      </c>
      <c r="C22" s="25" t="s">
        <v>242</v>
      </c>
      <c r="D22" s="25" t="s">
        <v>195</v>
      </c>
      <c r="E22" s="132" t="s">
        <v>243</v>
      </c>
      <c r="F22" s="130" t="s">
        <v>225</v>
      </c>
      <c r="G22" s="133" t="s">
        <v>126</v>
      </c>
      <c r="H22" s="34">
        <v>15000</v>
      </c>
      <c r="I22" s="34">
        <v>0</v>
      </c>
      <c r="J22" s="127">
        <f t="shared" si="1"/>
        <v>15000</v>
      </c>
      <c r="K22" s="34">
        <v>0</v>
      </c>
      <c r="L22" s="34">
        <v>0</v>
      </c>
      <c r="M22" s="146">
        <v>0</v>
      </c>
      <c r="N22" s="34">
        <v>0</v>
      </c>
      <c r="O22" s="128">
        <f t="shared" si="2"/>
        <v>0</v>
      </c>
      <c r="P22" s="129">
        <f t="shared" si="3"/>
        <v>15000</v>
      </c>
    </row>
    <row r="23" spans="2:16" ht="27.6" customHeight="1" thickBot="1" x14ac:dyDescent="0.3">
      <c r="B23" s="189" t="s">
        <v>265</v>
      </c>
      <c r="C23" s="190"/>
      <c r="D23" s="190"/>
      <c r="E23" s="190"/>
      <c r="F23" s="190"/>
      <c r="G23" s="191"/>
      <c r="H23" s="106">
        <f>SUM(H6:H22)</f>
        <v>260000</v>
      </c>
      <c r="I23" s="106">
        <v>0</v>
      </c>
      <c r="J23" s="106">
        <f t="shared" ref="J23:P23" si="4">SUM(J6:J22)</f>
        <v>260000</v>
      </c>
      <c r="K23" s="106">
        <f t="shared" si="4"/>
        <v>0</v>
      </c>
      <c r="L23" s="106">
        <f t="shared" si="4"/>
        <v>0</v>
      </c>
      <c r="M23" s="106">
        <f t="shared" si="4"/>
        <v>0</v>
      </c>
      <c r="N23" s="106">
        <f t="shared" si="4"/>
        <v>0</v>
      </c>
      <c r="O23" s="106">
        <f t="shared" si="4"/>
        <v>0</v>
      </c>
      <c r="P23" s="106">
        <f t="shared" si="4"/>
        <v>260000</v>
      </c>
    </row>
    <row r="24" spans="2:16" ht="27.6" customHeight="1" x14ac:dyDescent="0.25">
      <c r="O24" s="110"/>
    </row>
    <row r="26" spans="2:16" ht="27.6" customHeight="1" x14ac:dyDescent="0.25">
      <c r="D26" s="140" t="s">
        <v>128</v>
      </c>
      <c r="E26" s="112"/>
      <c r="F26" s="187" t="s">
        <v>129</v>
      </c>
      <c r="G26" s="187"/>
      <c r="H26" s="113"/>
      <c r="I26" s="113"/>
      <c r="J26" s="186"/>
      <c r="K26" s="186"/>
      <c r="L26" s="186"/>
      <c r="M26" s="114"/>
      <c r="N26" s="114"/>
    </row>
    <row r="27" spans="2:16" ht="27.6" customHeight="1" x14ac:dyDescent="0.25">
      <c r="D27" s="115"/>
      <c r="E27" s="112"/>
      <c r="F27" s="116"/>
      <c r="G27" s="117"/>
      <c r="H27" s="113"/>
      <c r="I27" s="113"/>
      <c r="J27" s="117"/>
      <c r="K27" s="117"/>
      <c r="L27" s="117"/>
      <c r="M27" s="114"/>
      <c r="N27" s="114"/>
    </row>
    <row r="28" spans="2:16" ht="27.6" customHeight="1" x14ac:dyDescent="0.25">
      <c r="D28" s="111" t="s">
        <v>131</v>
      </c>
      <c r="E28" s="112"/>
      <c r="F28" s="188" t="s">
        <v>130</v>
      </c>
      <c r="G28" s="188"/>
      <c r="H28" s="113"/>
      <c r="I28" s="113"/>
      <c r="J28" s="186" t="s">
        <v>266</v>
      </c>
      <c r="K28" s="186"/>
      <c r="L28" s="186"/>
      <c r="M28" s="114"/>
      <c r="N28" s="105"/>
      <c r="P28" s="104"/>
    </row>
    <row r="29" spans="2:16" ht="27.6" customHeight="1" x14ac:dyDescent="0.25">
      <c r="D29" s="118"/>
      <c r="E29" s="112"/>
      <c r="F29" s="113"/>
      <c r="G29" s="114"/>
      <c r="H29" s="113"/>
      <c r="I29" s="113"/>
      <c r="M29" s="114"/>
      <c r="N29" s="114"/>
    </row>
    <row r="30" spans="2:16" ht="27.6" customHeight="1" x14ac:dyDescent="0.25">
      <c r="D30" s="118"/>
      <c r="E30" s="112"/>
      <c r="F30" s="113"/>
      <c r="G30" s="114"/>
      <c r="H30" s="113"/>
      <c r="I30" s="113"/>
      <c r="J30" s="113"/>
      <c r="K30" s="113"/>
      <c r="L30" s="119"/>
      <c r="M30" s="114"/>
      <c r="N30" s="114"/>
    </row>
    <row r="31" spans="2:16" s="105" customFormat="1" ht="27.6" customHeight="1" x14ac:dyDescent="0.25">
      <c r="B31" s="104"/>
      <c r="C31" s="104"/>
      <c r="D31" s="118"/>
      <c r="E31" s="112"/>
      <c r="F31" s="113"/>
      <c r="G31" s="114"/>
      <c r="H31" s="113"/>
      <c r="I31" s="113"/>
      <c r="J31" s="113"/>
      <c r="K31" s="113"/>
      <c r="L31" s="119"/>
      <c r="M31" s="114"/>
      <c r="N31" s="114"/>
    </row>
    <row r="32" spans="2:16" ht="27.6" customHeight="1" x14ac:dyDescent="0.25">
      <c r="D32" s="118"/>
      <c r="E32" s="112"/>
      <c r="F32" s="113"/>
      <c r="G32" s="114"/>
      <c r="H32" s="113"/>
      <c r="I32" s="113"/>
      <c r="J32" s="113"/>
      <c r="K32" s="113"/>
      <c r="L32" s="119"/>
      <c r="M32" s="114"/>
      <c r="N32" s="114"/>
    </row>
    <row r="48" ht="30" customHeight="1" x14ac:dyDescent="0.25"/>
    <row r="50" spans="2:14" ht="26.45" customHeight="1" x14ac:dyDescent="0.25"/>
    <row r="51" spans="2:14" s="105" customFormat="1" ht="27" customHeight="1" x14ac:dyDescent="0.25">
      <c r="B51" s="104"/>
      <c r="C51" s="104"/>
      <c r="D51" s="107"/>
      <c r="E51" s="108"/>
      <c r="F51" s="109"/>
      <c r="G51" s="104"/>
      <c r="H51" s="109"/>
      <c r="I51" s="109"/>
      <c r="J51" s="109"/>
      <c r="K51" s="109"/>
      <c r="M51" s="104"/>
      <c r="N51" s="104"/>
    </row>
    <row r="65" spans="4:12" ht="25.15" customHeight="1" x14ac:dyDescent="0.25"/>
    <row r="71" spans="4:12" ht="27.6" customHeight="1" x14ac:dyDescent="0.25">
      <c r="D71" s="26">
        <v>125000</v>
      </c>
      <c r="E71" s="120">
        <v>0</v>
      </c>
      <c r="F71" s="28">
        <f>D71</f>
        <v>125000</v>
      </c>
      <c r="G71" s="29">
        <v>3587.5</v>
      </c>
      <c r="H71" s="29">
        <v>17985.990000000002</v>
      </c>
      <c r="I71" s="29">
        <v>3800</v>
      </c>
      <c r="J71" s="29">
        <v>2924.26</v>
      </c>
      <c r="K71" s="28">
        <f>+G71+H71+I71+J71</f>
        <v>28297.75</v>
      </c>
      <c r="L71" s="31">
        <f>F71-K71</f>
        <v>96702.25</v>
      </c>
    </row>
    <row r="72" spans="4:12" ht="27.6" customHeight="1" x14ac:dyDescent="0.25">
      <c r="D72" s="29">
        <v>140000</v>
      </c>
      <c r="E72" s="121">
        <v>0</v>
      </c>
      <c r="F72" s="28">
        <f t="shared" ref="F72:F132" si="5">D72</f>
        <v>140000</v>
      </c>
      <c r="G72" s="29">
        <v>4018</v>
      </c>
      <c r="H72" s="29">
        <v>21514.37</v>
      </c>
      <c r="I72" s="29">
        <v>4256</v>
      </c>
      <c r="J72" s="29">
        <v>4142</v>
      </c>
      <c r="K72" s="28">
        <f t="shared" ref="K72:K132" si="6">+G72+H72+I72+J72</f>
        <v>33930.369999999995</v>
      </c>
      <c r="L72" s="31">
        <f t="shared" ref="L72:L131" si="7">F72-K72</f>
        <v>106069.63</v>
      </c>
    </row>
    <row r="73" spans="4:12" ht="35.450000000000003" customHeight="1" x14ac:dyDescent="0.25">
      <c r="D73" s="29">
        <v>10600</v>
      </c>
      <c r="E73" s="121">
        <v>0</v>
      </c>
      <c r="F73" s="28">
        <f t="shared" si="5"/>
        <v>10600</v>
      </c>
      <c r="G73" s="29">
        <v>304.21999999999997</v>
      </c>
      <c r="H73" s="29">
        <v>0</v>
      </c>
      <c r="I73" s="29">
        <v>322.24</v>
      </c>
      <c r="J73" s="29">
        <v>25</v>
      </c>
      <c r="K73" s="28">
        <f t="shared" si="6"/>
        <v>651.46</v>
      </c>
      <c r="L73" s="31">
        <f t="shared" si="7"/>
        <v>9948.5400000000009</v>
      </c>
    </row>
    <row r="74" spans="4:12" ht="27.6" customHeight="1" x14ac:dyDescent="0.25">
      <c r="D74" s="29">
        <v>50000</v>
      </c>
      <c r="E74" s="121">
        <v>0</v>
      </c>
      <c r="F74" s="28">
        <f t="shared" si="5"/>
        <v>50000</v>
      </c>
      <c r="G74" s="29">
        <v>1435</v>
      </c>
      <c r="H74" s="29">
        <v>1596.68</v>
      </c>
      <c r="I74" s="29">
        <v>1520</v>
      </c>
      <c r="J74" s="29">
        <v>17757.689999999999</v>
      </c>
      <c r="K74" s="28">
        <f t="shared" si="6"/>
        <v>22309.37</v>
      </c>
      <c r="L74" s="31">
        <f t="shared" si="7"/>
        <v>27690.63</v>
      </c>
    </row>
    <row r="75" spans="4:12" ht="27.6" customHeight="1" x14ac:dyDescent="0.25">
      <c r="D75" s="29">
        <v>50000</v>
      </c>
      <c r="E75" s="121">
        <v>0</v>
      </c>
      <c r="F75" s="28">
        <f t="shared" si="5"/>
        <v>50000</v>
      </c>
      <c r="G75" s="29">
        <v>1435</v>
      </c>
      <c r="H75" s="29">
        <v>1596.68</v>
      </c>
      <c r="I75" s="29">
        <v>1520</v>
      </c>
      <c r="J75" s="29">
        <v>1740.46</v>
      </c>
      <c r="K75" s="28">
        <f t="shared" si="6"/>
        <v>6292.14</v>
      </c>
      <c r="L75" s="31">
        <f t="shared" si="7"/>
        <v>43707.86</v>
      </c>
    </row>
    <row r="76" spans="4:12" ht="27.6" customHeight="1" x14ac:dyDescent="0.25">
      <c r="D76" s="29">
        <v>10600</v>
      </c>
      <c r="E76" s="121">
        <v>0</v>
      </c>
      <c r="F76" s="28">
        <f t="shared" si="5"/>
        <v>10600</v>
      </c>
      <c r="G76" s="29">
        <v>304.21999999999997</v>
      </c>
      <c r="H76" s="29">
        <v>0</v>
      </c>
      <c r="I76" s="29">
        <v>322.24</v>
      </c>
      <c r="J76" s="29">
        <v>25</v>
      </c>
      <c r="K76" s="28">
        <f t="shared" si="6"/>
        <v>651.46</v>
      </c>
      <c r="L76" s="31">
        <f t="shared" si="7"/>
        <v>9948.5400000000009</v>
      </c>
    </row>
    <row r="77" spans="4:12" ht="27.6" customHeight="1" x14ac:dyDescent="0.25">
      <c r="D77" s="29">
        <v>20000</v>
      </c>
      <c r="E77" s="121">
        <v>0</v>
      </c>
      <c r="F77" s="28">
        <f t="shared" si="5"/>
        <v>20000</v>
      </c>
      <c r="G77" s="29">
        <v>574</v>
      </c>
      <c r="H77" s="29">
        <v>0</v>
      </c>
      <c r="I77" s="29">
        <v>608</v>
      </c>
      <c r="J77" s="29">
        <v>25</v>
      </c>
      <c r="K77" s="28">
        <f t="shared" si="6"/>
        <v>1207</v>
      </c>
      <c r="L77" s="31">
        <f t="shared" si="7"/>
        <v>18793</v>
      </c>
    </row>
    <row r="78" spans="4:12" ht="27.6" customHeight="1" x14ac:dyDescent="0.25">
      <c r="D78" s="29">
        <v>28000</v>
      </c>
      <c r="E78" s="121">
        <v>0</v>
      </c>
      <c r="F78" s="28">
        <f t="shared" si="5"/>
        <v>28000</v>
      </c>
      <c r="G78" s="29">
        <v>803.6</v>
      </c>
      <c r="H78" s="29">
        <v>0</v>
      </c>
      <c r="I78" s="29">
        <v>851.2</v>
      </c>
      <c r="J78" s="29">
        <v>25</v>
      </c>
      <c r="K78" s="28">
        <f t="shared" si="6"/>
        <v>1679.8000000000002</v>
      </c>
      <c r="L78" s="31">
        <f t="shared" si="7"/>
        <v>26320.2</v>
      </c>
    </row>
    <row r="79" spans="4:12" ht="27.6" customHeight="1" x14ac:dyDescent="0.25">
      <c r="D79" s="29">
        <v>75000</v>
      </c>
      <c r="E79" s="121">
        <v>0</v>
      </c>
      <c r="F79" s="30">
        <f t="shared" si="5"/>
        <v>75000</v>
      </c>
      <c r="G79" s="29">
        <v>2152.5</v>
      </c>
      <c r="H79" s="29">
        <v>6309.38</v>
      </c>
      <c r="I79" s="29">
        <v>2280</v>
      </c>
      <c r="J79" s="29">
        <v>2072.6</v>
      </c>
      <c r="K79" s="30">
        <f t="shared" si="6"/>
        <v>12814.480000000001</v>
      </c>
      <c r="L79" s="31">
        <f t="shared" si="7"/>
        <v>62185.52</v>
      </c>
    </row>
    <row r="80" spans="4:12" ht="27.6" customHeight="1" x14ac:dyDescent="0.25">
      <c r="D80" s="29">
        <v>180000</v>
      </c>
      <c r="E80" s="121">
        <v>0</v>
      </c>
      <c r="F80" s="28">
        <f t="shared" si="5"/>
        <v>180000</v>
      </c>
      <c r="G80" s="29">
        <v>5166</v>
      </c>
      <c r="H80" s="29">
        <v>30923.37</v>
      </c>
      <c r="I80" s="29">
        <v>5472</v>
      </c>
      <c r="J80" s="29">
        <v>5025</v>
      </c>
      <c r="K80" s="28">
        <f t="shared" si="6"/>
        <v>46586.369999999995</v>
      </c>
      <c r="L80" s="31">
        <f t="shared" si="7"/>
        <v>133413.63</v>
      </c>
    </row>
    <row r="81" spans="4:12" ht="27.6" customHeight="1" x14ac:dyDescent="0.25">
      <c r="D81" s="29">
        <v>111253</v>
      </c>
      <c r="E81" s="121">
        <v>0</v>
      </c>
      <c r="F81" s="28">
        <f t="shared" si="5"/>
        <v>111253</v>
      </c>
      <c r="G81" s="29">
        <v>3192.96</v>
      </c>
      <c r="H81" s="29">
        <v>14752.36</v>
      </c>
      <c r="I81" s="29">
        <v>3382.09</v>
      </c>
      <c r="J81" s="29">
        <v>2269.09</v>
      </c>
      <c r="K81" s="28">
        <f t="shared" si="6"/>
        <v>23596.5</v>
      </c>
      <c r="L81" s="31">
        <f t="shared" si="7"/>
        <v>87656.5</v>
      </c>
    </row>
    <row r="82" spans="4:12" ht="27.6" customHeight="1" x14ac:dyDescent="0.25">
      <c r="D82" s="29">
        <v>180000</v>
      </c>
      <c r="E82" s="121">
        <v>0</v>
      </c>
      <c r="F82" s="28">
        <f t="shared" si="5"/>
        <v>180000</v>
      </c>
      <c r="G82" s="29">
        <v>5166</v>
      </c>
      <c r="H82" s="29">
        <v>30923.37</v>
      </c>
      <c r="I82" s="29">
        <v>5472</v>
      </c>
      <c r="J82" s="29">
        <v>9271</v>
      </c>
      <c r="K82" s="28">
        <f t="shared" si="6"/>
        <v>50832.369999999995</v>
      </c>
      <c r="L82" s="31">
        <f t="shared" si="7"/>
        <v>129167.63</v>
      </c>
    </row>
    <row r="83" spans="4:12" ht="27.6" customHeight="1" x14ac:dyDescent="0.25">
      <c r="D83" s="29">
        <v>90000</v>
      </c>
      <c r="E83" s="121">
        <v>0</v>
      </c>
      <c r="F83" s="28">
        <f t="shared" si="5"/>
        <v>90000</v>
      </c>
      <c r="G83" s="29">
        <v>2583</v>
      </c>
      <c r="H83" s="29">
        <v>9753.1200000000008</v>
      </c>
      <c r="I83" s="29">
        <v>2736</v>
      </c>
      <c r="J83" s="29">
        <v>7072.6</v>
      </c>
      <c r="K83" s="28">
        <f t="shared" si="6"/>
        <v>22144.720000000001</v>
      </c>
      <c r="L83" s="31">
        <f t="shared" si="7"/>
        <v>67855.28</v>
      </c>
    </row>
    <row r="84" spans="4:12" ht="27.6" customHeight="1" x14ac:dyDescent="0.25">
      <c r="D84" s="29">
        <v>75000</v>
      </c>
      <c r="E84" s="121">
        <v>0</v>
      </c>
      <c r="F84" s="28">
        <f t="shared" si="5"/>
        <v>75000</v>
      </c>
      <c r="G84" s="29">
        <v>2152.5</v>
      </c>
      <c r="H84" s="29">
        <v>6309.38</v>
      </c>
      <c r="I84" s="29">
        <v>2280</v>
      </c>
      <c r="J84" s="29">
        <v>25</v>
      </c>
      <c r="K84" s="28">
        <f t="shared" si="6"/>
        <v>10766.880000000001</v>
      </c>
      <c r="L84" s="31">
        <f t="shared" si="7"/>
        <v>64233.119999999995</v>
      </c>
    </row>
    <row r="85" spans="4:12" ht="27.6" customHeight="1" x14ac:dyDescent="0.25">
      <c r="D85" s="29">
        <v>150000</v>
      </c>
      <c r="E85" s="121">
        <v>0</v>
      </c>
      <c r="F85" s="28">
        <f t="shared" si="5"/>
        <v>150000</v>
      </c>
      <c r="G85" s="29">
        <v>4305</v>
      </c>
      <c r="H85" s="29">
        <v>23866.62</v>
      </c>
      <c r="I85" s="29">
        <v>4560</v>
      </c>
      <c r="J85" s="29">
        <v>19095.5</v>
      </c>
      <c r="K85" s="28">
        <f t="shared" si="6"/>
        <v>51827.119999999995</v>
      </c>
      <c r="L85" s="31">
        <f t="shared" si="7"/>
        <v>98172.88</v>
      </c>
    </row>
    <row r="86" spans="4:12" ht="27.6" customHeight="1" x14ac:dyDescent="0.25">
      <c r="D86" s="122">
        <v>12000</v>
      </c>
      <c r="E86" s="123">
        <v>0</v>
      </c>
      <c r="F86" s="28">
        <f t="shared" si="5"/>
        <v>12000</v>
      </c>
      <c r="G86" s="29">
        <v>344.4</v>
      </c>
      <c r="H86" s="29">
        <v>0</v>
      </c>
      <c r="I86" s="29">
        <v>364.8</v>
      </c>
      <c r="J86" s="29">
        <v>25</v>
      </c>
      <c r="K86" s="28">
        <f t="shared" si="6"/>
        <v>734.2</v>
      </c>
      <c r="L86" s="31">
        <f t="shared" si="7"/>
        <v>11265.8</v>
      </c>
    </row>
    <row r="87" spans="4:12" ht="27.6" customHeight="1" x14ac:dyDescent="0.25">
      <c r="D87" s="29">
        <v>150000</v>
      </c>
      <c r="E87" s="121">
        <v>0</v>
      </c>
      <c r="F87" s="28">
        <f t="shared" si="5"/>
        <v>150000</v>
      </c>
      <c r="G87" s="29">
        <v>4305</v>
      </c>
      <c r="H87" s="29">
        <v>23866.62</v>
      </c>
      <c r="I87" s="29">
        <v>4560</v>
      </c>
      <c r="J87" s="29">
        <v>25</v>
      </c>
      <c r="K87" s="28">
        <f t="shared" si="6"/>
        <v>32756.62</v>
      </c>
      <c r="L87" s="31">
        <f t="shared" si="7"/>
        <v>117243.38</v>
      </c>
    </row>
    <row r="88" spans="4:12" ht="27.6" customHeight="1" x14ac:dyDescent="0.25">
      <c r="D88" s="29">
        <v>120000</v>
      </c>
      <c r="E88" s="121">
        <v>0</v>
      </c>
      <c r="F88" s="28">
        <f t="shared" si="5"/>
        <v>120000</v>
      </c>
      <c r="G88" s="29">
        <v>3444</v>
      </c>
      <c r="H88" s="29">
        <v>16809.87</v>
      </c>
      <c r="I88" s="29">
        <v>3648</v>
      </c>
      <c r="J88" s="29">
        <v>25</v>
      </c>
      <c r="K88" s="28">
        <f t="shared" si="6"/>
        <v>23926.87</v>
      </c>
      <c r="L88" s="31">
        <f t="shared" si="7"/>
        <v>96073.13</v>
      </c>
    </row>
    <row r="89" spans="4:12" ht="27.6" customHeight="1" x14ac:dyDescent="0.25">
      <c r="D89" s="29">
        <v>46000</v>
      </c>
      <c r="E89" s="121">
        <v>0</v>
      </c>
      <c r="F89" s="28">
        <f t="shared" si="5"/>
        <v>46000</v>
      </c>
      <c r="G89" s="29">
        <v>1320.2</v>
      </c>
      <c r="H89" s="29">
        <v>1032.1400000000001</v>
      </c>
      <c r="I89" s="29">
        <v>1398.4</v>
      </c>
      <c r="J89" s="29">
        <v>8678.06</v>
      </c>
      <c r="K89" s="28">
        <f t="shared" si="6"/>
        <v>12428.8</v>
      </c>
      <c r="L89" s="31">
        <f t="shared" si="7"/>
        <v>33571.199999999997</v>
      </c>
    </row>
    <row r="90" spans="4:12" ht="27.6" customHeight="1" x14ac:dyDescent="0.25">
      <c r="D90" s="29">
        <v>143000</v>
      </c>
      <c r="E90" s="121">
        <v>0</v>
      </c>
      <c r="F90" s="28">
        <f t="shared" si="5"/>
        <v>143000</v>
      </c>
      <c r="G90" s="29">
        <v>4104.1000000000004</v>
      </c>
      <c r="H90" s="29">
        <v>22220.04</v>
      </c>
      <c r="I90" s="29">
        <v>4347.2</v>
      </c>
      <c r="J90" s="29">
        <v>25</v>
      </c>
      <c r="K90" s="28">
        <f t="shared" si="6"/>
        <v>30696.34</v>
      </c>
      <c r="L90" s="31">
        <f t="shared" si="7"/>
        <v>112303.66</v>
      </c>
    </row>
    <row r="91" spans="4:12" ht="27.6" customHeight="1" x14ac:dyDescent="0.25">
      <c r="D91" s="29">
        <v>44500</v>
      </c>
      <c r="E91" s="121">
        <v>0</v>
      </c>
      <c r="F91" s="28">
        <f t="shared" si="5"/>
        <v>44500</v>
      </c>
      <c r="G91" s="29">
        <v>1277.1500000000001</v>
      </c>
      <c r="H91" s="29">
        <v>1077.76</v>
      </c>
      <c r="I91" s="29">
        <v>1352.8</v>
      </c>
      <c r="J91" s="29">
        <v>25</v>
      </c>
      <c r="K91" s="28">
        <f t="shared" si="6"/>
        <v>3732.71</v>
      </c>
      <c r="L91" s="31">
        <f t="shared" si="7"/>
        <v>40767.29</v>
      </c>
    </row>
    <row r="92" spans="4:12" ht="27.6" customHeight="1" x14ac:dyDescent="0.25">
      <c r="D92" s="29">
        <v>68000</v>
      </c>
      <c r="E92" s="121">
        <v>0</v>
      </c>
      <c r="F92" s="28">
        <f t="shared" si="5"/>
        <v>68000</v>
      </c>
      <c r="G92" s="29">
        <v>1951.6</v>
      </c>
      <c r="H92" s="29">
        <v>4992.12</v>
      </c>
      <c r="I92" s="29">
        <v>2067.1999999999998</v>
      </c>
      <c r="J92" s="29">
        <v>18143.72</v>
      </c>
      <c r="K92" s="28">
        <f t="shared" si="6"/>
        <v>27154.639999999999</v>
      </c>
      <c r="L92" s="31">
        <f t="shared" si="7"/>
        <v>40845.360000000001</v>
      </c>
    </row>
    <row r="93" spans="4:12" ht="27.6" customHeight="1" x14ac:dyDescent="0.25">
      <c r="D93" s="29">
        <v>180000</v>
      </c>
      <c r="E93" s="121">
        <v>0</v>
      </c>
      <c r="F93" s="28">
        <f t="shared" si="5"/>
        <v>180000</v>
      </c>
      <c r="G93" s="29">
        <v>5166</v>
      </c>
      <c r="H93" s="29">
        <v>30923.37</v>
      </c>
      <c r="I93" s="29">
        <v>5472</v>
      </c>
      <c r="J93" s="29">
        <v>6200.5</v>
      </c>
      <c r="K93" s="28">
        <f t="shared" si="6"/>
        <v>47761.869999999995</v>
      </c>
      <c r="L93" s="31">
        <f t="shared" si="7"/>
        <v>132238.13</v>
      </c>
    </row>
    <row r="94" spans="4:12" ht="27.6" customHeight="1" x14ac:dyDescent="0.25">
      <c r="D94" s="29">
        <v>90000</v>
      </c>
      <c r="E94" s="121">
        <v>0</v>
      </c>
      <c r="F94" s="28">
        <f t="shared" si="5"/>
        <v>90000</v>
      </c>
      <c r="G94" s="29">
        <v>2583</v>
      </c>
      <c r="H94" s="29">
        <v>9324.25</v>
      </c>
      <c r="I94" s="29">
        <v>2736</v>
      </c>
      <c r="J94" s="29">
        <v>1740.46</v>
      </c>
      <c r="K94" s="28">
        <f t="shared" si="6"/>
        <v>16383.71</v>
      </c>
      <c r="L94" s="31">
        <f t="shared" si="7"/>
        <v>73616.290000000008</v>
      </c>
    </row>
    <row r="95" spans="4:12" ht="27.6" customHeight="1" x14ac:dyDescent="0.25">
      <c r="D95" s="29">
        <v>80000</v>
      </c>
      <c r="E95" s="121">
        <v>0</v>
      </c>
      <c r="F95" s="28">
        <f t="shared" si="5"/>
        <v>80000</v>
      </c>
      <c r="G95" s="29">
        <v>2296</v>
      </c>
      <c r="H95" s="29">
        <v>7400.87</v>
      </c>
      <c r="I95" s="29">
        <v>2432</v>
      </c>
      <c r="J95" s="29">
        <v>20806.28</v>
      </c>
      <c r="K95" s="28">
        <f t="shared" si="6"/>
        <v>32935.149999999994</v>
      </c>
      <c r="L95" s="31">
        <f t="shared" si="7"/>
        <v>47064.850000000006</v>
      </c>
    </row>
    <row r="96" spans="4:12" ht="27.6" customHeight="1" x14ac:dyDescent="0.25">
      <c r="D96" s="29">
        <v>50000</v>
      </c>
      <c r="E96" s="121">
        <v>0</v>
      </c>
      <c r="F96" s="30">
        <f t="shared" si="5"/>
        <v>50000</v>
      </c>
      <c r="G96" s="29">
        <v>1435</v>
      </c>
      <c r="H96" s="29">
        <v>1854</v>
      </c>
      <c r="I96" s="29">
        <v>1520</v>
      </c>
      <c r="J96" s="29">
        <v>25</v>
      </c>
      <c r="K96" s="30">
        <f t="shared" si="6"/>
        <v>4834</v>
      </c>
      <c r="L96" s="31">
        <f t="shared" si="7"/>
        <v>45166</v>
      </c>
    </row>
    <row r="97" spans="4:12" ht="27.6" customHeight="1" x14ac:dyDescent="0.25">
      <c r="D97" s="29">
        <v>29600</v>
      </c>
      <c r="E97" s="121">
        <v>0</v>
      </c>
      <c r="F97" s="34">
        <f t="shared" si="5"/>
        <v>29600</v>
      </c>
      <c r="G97" s="29">
        <v>849.52</v>
      </c>
      <c r="H97" s="29">
        <v>0</v>
      </c>
      <c r="I97" s="29">
        <v>899.84</v>
      </c>
      <c r="J97" s="29">
        <v>25</v>
      </c>
      <c r="K97" s="28">
        <f t="shared" si="6"/>
        <v>1774.3600000000001</v>
      </c>
      <c r="L97" s="31">
        <f t="shared" si="7"/>
        <v>27825.64</v>
      </c>
    </row>
    <row r="98" spans="4:12" ht="27.6" customHeight="1" x14ac:dyDescent="0.25">
      <c r="D98" s="29">
        <v>175000</v>
      </c>
      <c r="E98" s="121">
        <v>0</v>
      </c>
      <c r="F98" s="34">
        <f t="shared" si="5"/>
        <v>175000</v>
      </c>
      <c r="G98" s="29">
        <v>5022.5</v>
      </c>
      <c r="H98" s="29">
        <v>29747.24</v>
      </c>
      <c r="I98" s="29">
        <v>5320</v>
      </c>
      <c r="J98" s="29">
        <v>25</v>
      </c>
      <c r="K98" s="28">
        <f t="shared" si="6"/>
        <v>40114.740000000005</v>
      </c>
      <c r="L98" s="31">
        <f t="shared" si="7"/>
        <v>134885.26</v>
      </c>
    </row>
    <row r="99" spans="4:12" ht="27.6" customHeight="1" x14ac:dyDescent="0.25">
      <c r="D99" s="29">
        <v>10600</v>
      </c>
      <c r="E99" s="121">
        <v>0</v>
      </c>
      <c r="F99" s="34">
        <f t="shared" si="5"/>
        <v>10600</v>
      </c>
      <c r="G99" s="29">
        <v>304.21999999999997</v>
      </c>
      <c r="H99" s="29">
        <v>0</v>
      </c>
      <c r="I99" s="29">
        <v>322.24</v>
      </c>
      <c r="J99" s="29">
        <v>25</v>
      </c>
      <c r="K99" s="28">
        <f t="shared" si="6"/>
        <v>651.46</v>
      </c>
      <c r="L99" s="31">
        <f t="shared" si="7"/>
        <v>9948.5400000000009</v>
      </c>
    </row>
    <row r="100" spans="4:12" ht="27.6" customHeight="1" x14ac:dyDescent="0.25">
      <c r="D100" s="29">
        <v>22000</v>
      </c>
      <c r="E100" s="121">
        <v>0</v>
      </c>
      <c r="F100" s="34">
        <f t="shared" si="5"/>
        <v>22000</v>
      </c>
      <c r="G100" s="29">
        <v>631.4</v>
      </c>
      <c r="H100" s="29">
        <v>0</v>
      </c>
      <c r="I100" s="29">
        <v>668.8</v>
      </c>
      <c r="J100" s="29">
        <v>7723.03</v>
      </c>
      <c r="K100" s="28">
        <f t="shared" si="6"/>
        <v>9023.23</v>
      </c>
      <c r="L100" s="31">
        <f t="shared" si="7"/>
        <v>12976.77</v>
      </c>
    </row>
    <row r="101" spans="4:12" ht="27.6" customHeight="1" x14ac:dyDescent="0.25">
      <c r="D101" s="29">
        <v>40000</v>
      </c>
      <c r="E101" s="121">
        <v>0</v>
      </c>
      <c r="F101" s="34">
        <f t="shared" si="5"/>
        <v>40000</v>
      </c>
      <c r="G101" s="29">
        <v>1148</v>
      </c>
      <c r="H101" s="29">
        <v>422.65</v>
      </c>
      <c r="I101" s="29">
        <v>1216</v>
      </c>
      <c r="J101" s="29">
        <v>25</v>
      </c>
      <c r="K101" s="28">
        <f t="shared" si="6"/>
        <v>2811.65</v>
      </c>
      <c r="L101" s="31">
        <f t="shared" si="7"/>
        <v>37188.35</v>
      </c>
    </row>
    <row r="102" spans="4:12" ht="27.6" customHeight="1" x14ac:dyDescent="0.25">
      <c r="D102" s="29">
        <v>120000</v>
      </c>
      <c r="E102" s="121">
        <v>0</v>
      </c>
      <c r="F102" s="34">
        <f t="shared" si="5"/>
        <v>120000</v>
      </c>
      <c r="G102" s="29">
        <v>3444</v>
      </c>
      <c r="H102" s="29">
        <v>16809.87</v>
      </c>
      <c r="I102" s="29">
        <v>3648</v>
      </c>
      <c r="J102" s="29">
        <v>25</v>
      </c>
      <c r="K102" s="28">
        <f t="shared" si="6"/>
        <v>23926.87</v>
      </c>
      <c r="L102" s="31">
        <f t="shared" si="7"/>
        <v>96073.13</v>
      </c>
    </row>
    <row r="103" spans="4:12" ht="27.6" customHeight="1" x14ac:dyDescent="0.25">
      <c r="D103" s="29">
        <v>24675</v>
      </c>
      <c r="E103" s="121">
        <v>0</v>
      </c>
      <c r="F103" s="34">
        <f t="shared" si="5"/>
        <v>24675</v>
      </c>
      <c r="G103" s="29">
        <v>708.17250000000001</v>
      </c>
      <c r="H103" s="29">
        <v>0</v>
      </c>
      <c r="I103" s="29">
        <v>750.12</v>
      </c>
      <c r="J103" s="29">
        <v>4025</v>
      </c>
      <c r="K103" s="28">
        <f t="shared" si="6"/>
        <v>5483.2924999999996</v>
      </c>
      <c r="L103" s="31">
        <f t="shared" si="7"/>
        <v>19191.7075</v>
      </c>
    </row>
    <row r="104" spans="4:12" ht="27.6" customHeight="1" x14ac:dyDescent="0.25">
      <c r="D104" s="29">
        <v>12000</v>
      </c>
      <c r="E104" s="121">
        <v>0</v>
      </c>
      <c r="F104" s="34">
        <f t="shared" si="5"/>
        <v>12000</v>
      </c>
      <c r="G104" s="29">
        <v>344.4</v>
      </c>
      <c r="H104" s="29">
        <v>0</v>
      </c>
      <c r="I104" s="29">
        <v>364.8</v>
      </c>
      <c r="J104" s="29">
        <v>25</v>
      </c>
      <c r="K104" s="28">
        <f t="shared" si="6"/>
        <v>734.2</v>
      </c>
      <c r="L104" s="31">
        <f t="shared" si="7"/>
        <v>11265.8</v>
      </c>
    </row>
    <row r="105" spans="4:12" ht="27.6" customHeight="1" x14ac:dyDescent="0.25">
      <c r="D105" s="29">
        <v>60000</v>
      </c>
      <c r="E105" s="121">
        <v>0</v>
      </c>
      <c r="F105" s="34">
        <f t="shared" si="5"/>
        <v>60000</v>
      </c>
      <c r="G105" s="29">
        <v>1722</v>
      </c>
      <c r="H105" s="29">
        <v>3486.68</v>
      </c>
      <c r="I105" s="29">
        <v>1824</v>
      </c>
      <c r="J105" s="29">
        <v>3690.95</v>
      </c>
      <c r="K105" s="28">
        <f t="shared" si="6"/>
        <v>10723.630000000001</v>
      </c>
      <c r="L105" s="31">
        <f t="shared" si="7"/>
        <v>49276.369999999995</v>
      </c>
    </row>
    <row r="106" spans="4:12" ht="27.6" customHeight="1" x14ac:dyDescent="0.25">
      <c r="D106" s="29">
        <v>12000</v>
      </c>
      <c r="E106" s="121">
        <v>0</v>
      </c>
      <c r="F106" s="34">
        <f t="shared" si="5"/>
        <v>12000</v>
      </c>
      <c r="G106" s="29">
        <v>344.4</v>
      </c>
      <c r="H106" s="29">
        <v>0</v>
      </c>
      <c r="I106" s="29">
        <v>364.8</v>
      </c>
      <c r="J106" s="29">
        <v>25</v>
      </c>
      <c r="K106" s="28">
        <f t="shared" si="6"/>
        <v>734.2</v>
      </c>
      <c r="L106" s="31">
        <f t="shared" si="7"/>
        <v>11265.8</v>
      </c>
    </row>
    <row r="107" spans="4:12" ht="27.6" customHeight="1" x14ac:dyDescent="0.25">
      <c r="D107" s="29">
        <v>12000</v>
      </c>
      <c r="E107" s="121">
        <v>0</v>
      </c>
      <c r="F107" s="34">
        <f t="shared" si="5"/>
        <v>12000</v>
      </c>
      <c r="G107" s="29">
        <v>344.4</v>
      </c>
      <c r="H107" s="29">
        <v>0</v>
      </c>
      <c r="I107" s="29">
        <v>364.8</v>
      </c>
      <c r="J107" s="29">
        <v>25</v>
      </c>
      <c r="K107" s="28">
        <f t="shared" si="6"/>
        <v>734.2</v>
      </c>
      <c r="L107" s="31">
        <f t="shared" si="7"/>
        <v>11265.8</v>
      </c>
    </row>
    <row r="108" spans="4:12" ht="27.6" customHeight="1" x14ac:dyDescent="0.25">
      <c r="D108" s="29">
        <v>60000</v>
      </c>
      <c r="E108" s="121">
        <v>0</v>
      </c>
      <c r="F108" s="34">
        <f t="shared" si="5"/>
        <v>60000</v>
      </c>
      <c r="G108" s="29">
        <v>1722</v>
      </c>
      <c r="H108" s="29">
        <v>3486.68</v>
      </c>
      <c r="I108" s="29">
        <v>1824</v>
      </c>
      <c r="J108" s="29">
        <v>25</v>
      </c>
      <c r="K108" s="28">
        <f t="shared" si="6"/>
        <v>7057.68</v>
      </c>
      <c r="L108" s="31">
        <f t="shared" si="7"/>
        <v>52942.32</v>
      </c>
    </row>
    <row r="109" spans="4:12" ht="27.6" customHeight="1" x14ac:dyDescent="0.25">
      <c r="D109" s="29">
        <v>15400</v>
      </c>
      <c r="E109" s="121">
        <v>0</v>
      </c>
      <c r="F109" s="34">
        <f t="shared" si="5"/>
        <v>15400</v>
      </c>
      <c r="G109" s="29">
        <v>441.98</v>
      </c>
      <c r="H109" s="29">
        <v>0</v>
      </c>
      <c r="I109" s="29">
        <v>468.16</v>
      </c>
      <c r="J109" s="29">
        <v>25</v>
      </c>
      <c r="K109" s="28">
        <f t="shared" si="6"/>
        <v>935.1400000000001</v>
      </c>
      <c r="L109" s="31">
        <f t="shared" si="7"/>
        <v>14464.86</v>
      </c>
    </row>
    <row r="110" spans="4:12" ht="27.6" customHeight="1" x14ac:dyDescent="0.25">
      <c r="D110" s="29">
        <v>12000</v>
      </c>
      <c r="E110" s="121">
        <v>0</v>
      </c>
      <c r="F110" s="34">
        <f t="shared" si="5"/>
        <v>12000</v>
      </c>
      <c r="G110" s="29">
        <v>344.4</v>
      </c>
      <c r="H110" s="29">
        <v>0</v>
      </c>
      <c r="I110" s="29">
        <v>364.8</v>
      </c>
      <c r="J110" s="29">
        <v>25</v>
      </c>
      <c r="K110" s="28">
        <f t="shared" si="6"/>
        <v>734.2</v>
      </c>
      <c r="L110" s="31">
        <f t="shared" si="7"/>
        <v>11265.8</v>
      </c>
    </row>
    <row r="111" spans="4:12" ht="27.6" customHeight="1" x14ac:dyDescent="0.25">
      <c r="D111" s="29">
        <v>12000</v>
      </c>
      <c r="E111" s="121">
        <v>0</v>
      </c>
      <c r="F111" s="34">
        <f t="shared" si="5"/>
        <v>12000</v>
      </c>
      <c r="G111" s="29">
        <v>344.4</v>
      </c>
      <c r="H111" s="29">
        <v>0</v>
      </c>
      <c r="I111" s="29">
        <v>364.8</v>
      </c>
      <c r="J111" s="29">
        <v>25</v>
      </c>
      <c r="K111" s="28">
        <f t="shared" si="6"/>
        <v>734.2</v>
      </c>
      <c r="L111" s="31">
        <f t="shared" si="7"/>
        <v>11265.8</v>
      </c>
    </row>
    <row r="112" spans="4:12" ht="27.6" customHeight="1" x14ac:dyDescent="0.25">
      <c r="D112" s="29">
        <v>90000</v>
      </c>
      <c r="E112" s="121">
        <v>0</v>
      </c>
      <c r="F112" s="34">
        <f t="shared" si="5"/>
        <v>90000</v>
      </c>
      <c r="G112" s="29">
        <v>2583</v>
      </c>
      <c r="H112" s="29">
        <v>9753.1200000000008</v>
      </c>
      <c r="I112" s="29">
        <v>2736</v>
      </c>
      <c r="J112" s="29">
        <v>3125</v>
      </c>
      <c r="K112" s="28">
        <f t="shared" si="6"/>
        <v>18197.120000000003</v>
      </c>
      <c r="L112" s="31">
        <f t="shared" si="7"/>
        <v>71802.880000000005</v>
      </c>
    </row>
    <row r="113" spans="4:12" ht="27.6" customHeight="1" x14ac:dyDescent="0.25">
      <c r="D113" s="29">
        <v>24675</v>
      </c>
      <c r="E113" s="121">
        <v>0</v>
      </c>
      <c r="F113" s="34">
        <f t="shared" si="5"/>
        <v>24675</v>
      </c>
      <c r="G113" s="29">
        <v>708.17250000000001</v>
      </c>
      <c r="H113" s="29">
        <v>0</v>
      </c>
      <c r="I113" s="29">
        <v>750.12</v>
      </c>
      <c r="J113" s="29">
        <v>25</v>
      </c>
      <c r="K113" s="28">
        <f t="shared" si="6"/>
        <v>1483.2925</v>
      </c>
      <c r="L113" s="31">
        <f t="shared" si="7"/>
        <v>23191.7075</v>
      </c>
    </row>
    <row r="114" spans="4:12" ht="27.6" customHeight="1" x14ac:dyDescent="0.25">
      <c r="D114" s="29">
        <v>10600</v>
      </c>
      <c r="E114" s="121">
        <v>0</v>
      </c>
      <c r="F114" s="34">
        <f t="shared" si="5"/>
        <v>10600</v>
      </c>
      <c r="G114" s="29">
        <v>304.21999999999997</v>
      </c>
      <c r="H114" s="29">
        <v>0</v>
      </c>
      <c r="I114" s="29">
        <v>322.24</v>
      </c>
      <c r="J114" s="29">
        <v>25</v>
      </c>
      <c r="K114" s="28">
        <f t="shared" si="6"/>
        <v>651.46</v>
      </c>
      <c r="L114" s="31">
        <f t="shared" si="7"/>
        <v>9948.5400000000009</v>
      </c>
    </row>
    <row r="115" spans="4:12" ht="27.6" customHeight="1" x14ac:dyDescent="0.25">
      <c r="D115" s="29">
        <v>12000</v>
      </c>
      <c r="E115" s="121">
        <v>0</v>
      </c>
      <c r="F115" s="34">
        <f t="shared" si="5"/>
        <v>12000</v>
      </c>
      <c r="G115" s="29">
        <v>344.4</v>
      </c>
      <c r="H115" s="29">
        <v>0</v>
      </c>
      <c r="I115" s="29">
        <v>364.8</v>
      </c>
      <c r="J115" s="29">
        <v>25</v>
      </c>
      <c r="K115" s="28">
        <f t="shared" si="6"/>
        <v>734.2</v>
      </c>
      <c r="L115" s="31">
        <f t="shared" si="7"/>
        <v>11265.8</v>
      </c>
    </row>
    <row r="116" spans="4:12" ht="27.6" customHeight="1" x14ac:dyDescent="0.25">
      <c r="D116" s="35">
        <v>40000</v>
      </c>
      <c r="E116" s="121">
        <v>0</v>
      </c>
      <c r="F116" s="34">
        <f t="shared" si="5"/>
        <v>40000</v>
      </c>
      <c r="G116" s="29">
        <v>1148</v>
      </c>
      <c r="H116" s="29">
        <v>0</v>
      </c>
      <c r="I116" s="29">
        <v>1216</v>
      </c>
      <c r="J116" s="29">
        <v>13486.41</v>
      </c>
      <c r="K116" s="30">
        <f t="shared" si="6"/>
        <v>15850.41</v>
      </c>
      <c r="L116" s="31">
        <f t="shared" si="7"/>
        <v>24149.59</v>
      </c>
    </row>
    <row r="117" spans="4:12" ht="27.6" customHeight="1" x14ac:dyDescent="0.25">
      <c r="D117" s="35">
        <v>22000</v>
      </c>
      <c r="E117" s="121">
        <v>0</v>
      </c>
      <c r="F117" s="34">
        <f t="shared" si="5"/>
        <v>22000</v>
      </c>
      <c r="G117" s="29">
        <v>631.4</v>
      </c>
      <c r="H117" s="29">
        <v>0</v>
      </c>
      <c r="I117" s="29">
        <v>668.8</v>
      </c>
      <c r="J117" s="29">
        <v>25</v>
      </c>
      <c r="K117" s="28">
        <f t="shared" si="6"/>
        <v>1325.1999999999998</v>
      </c>
      <c r="L117" s="31">
        <f t="shared" si="7"/>
        <v>20674.8</v>
      </c>
    </row>
    <row r="118" spans="4:12" ht="27.6" customHeight="1" x14ac:dyDescent="0.25">
      <c r="D118" s="29">
        <v>29600</v>
      </c>
      <c r="E118" s="121">
        <v>0</v>
      </c>
      <c r="F118" s="34">
        <f t="shared" si="5"/>
        <v>29600</v>
      </c>
      <c r="G118" s="29">
        <v>849.52</v>
      </c>
      <c r="H118" s="29">
        <v>0</v>
      </c>
      <c r="I118" s="29">
        <v>899.84</v>
      </c>
      <c r="J118" s="29">
        <v>25</v>
      </c>
      <c r="K118" s="28">
        <f t="shared" si="6"/>
        <v>1774.3600000000001</v>
      </c>
      <c r="L118" s="31">
        <f t="shared" si="7"/>
        <v>27825.64</v>
      </c>
    </row>
    <row r="119" spans="4:12" ht="27.6" customHeight="1" x14ac:dyDescent="0.25">
      <c r="D119" s="29">
        <v>12000</v>
      </c>
      <c r="E119" s="121">
        <v>0</v>
      </c>
      <c r="F119" s="34">
        <f t="shared" si="5"/>
        <v>12000</v>
      </c>
      <c r="G119" s="29">
        <v>344.4</v>
      </c>
      <c r="H119" s="29">
        <v>0</v>
      </c>
      <c r="I119" s="29">
        <v>364.8</v>
      </c>
      <c r="J119" s="29">
        <v>25</v>
      </c>
      <c r="K119" s="28">
        <f t="shared" si="6"/>
        <v>734.2</v>
      </c>
      <c r="L119" s="31">
        <f t="shared" si="7"/>
        <v>11265.8</v>
      </c>
    </row>
    <row r="120" spans="4:12" ht="27.6" customHeight="1" x14ac:dyDescent="0.25">
      <c r="D120" s="29">
        <v>12000</v>
      </c>
      <c r="E120" s="121">
        <v>0</v>
      </c>
      <c r="F120" s="34">
        <f t="shared" si="5"/>
        <v>12000</v>
      </c>
      <c r="G120" s="29">
        <v>344.4</v>
      </c>
      <c r="H120" s="29">
        <v>0</v>
      </c>
      <c r="I120" s="29">
        <v>364.8</v>
      </c>
      <c r="J120" s="29">
        <v>25</v>
      </c>
      <c r="K120" s="28">
        <f t="shared" si="6"/>
        <v>734.2</v>
      </c>
      <c r="L120" s="31">
        <f t="shared" si="7"/>
        <v>11265.8</v>
      </c>
    </row>
    <row r="121" spans="4:12" ht="27.6" customHeight="1" x14ac:dyDescent="0.25">
      <c r="D121" s="29">
        <v>10600</v>
      </c>
      <c r="E121" s="121">
        <v>0</v>
      </c>
      <c r="F121" s="34">
        <f t="shared" si="5"/>
        <v>10600</v>
      </c>
      <c r="G121" s="29">
        <v>304.21999999999997</v>
      </c>
      <c r="H121" s="29">
        <v>0</v>
      </c>
      <c r="I121" s="29">
        <v>322.24</v>
      </c>
      <c r="J121" s="29">
        <v>25</v>
      </c>
      <c r="K121" s="28">
        <f t="shared" si="6"/>
        <v>651.46</v>
      </c>
      <c r="L121" s="31">
        <f t="shared" si="7"/>
        <v>9948.5400000000009</v>
      </c>
    </row>
    <row r="122" spans="4:12" ht="27.6" customHeight="1" x14ac:dyDescent="0.25">
      <c r="D122" s="29">
        <v>60000</v>
      </c>
      <c r="E122" s="121">
        <v>0</v>
      </c>
      <c r="F122" s="34">
        <f t="shared" si="5"/>
        <v>60000</v>
      </c>
      <c r="G122" s="29">
        <v>1722</v>
      </c>
      <c r="H122" s="29">
        <v>3486.68</v>
      </c>
      <c r="I122" s="29">
        <v>1824</v>
      </c>
      <c r="J122" s="29">
        <v>25</v>
      </c>
      <c r="K122" s="28">
        <f t="shared" si="6"/>
        <v>7057.68</v>
      </c>
      <c r="L122" s="31">
        <f t="shared" si="7"/>
        <v>52942.32</v>
      </c>
    </row>
    <row r="123" spans="4:12" ht="27.6" customHeight="1" x14ac:dyDescent="0.25">
      <c r="D123" s="29">
        <v>25000</v>
      </c>
      <c r="E123" s="121">
        <v>0</v>
      </c>
      <c r="F123" s="34">
        <f t="shared" si="5"/>
        <v>25000</v>
      </c>
      <c r="G123" s="29">
        <v>717.5</v>
      </c>
      <c r="H123" s="29">
        <v>0</v>
      </c>
      <c r="I123" s="29">
        <v>760</v>
      </c>
      <c r="J123" s="29">
        <v>25</v>
      </c>
      <c r="K123" s="28">
        <f t="shared" si="6"/>
        <v>1502.5</v>
      </c>
      <c r="L123" s="31">
        <f t="shared" si="7"/>
        <v>23497.5</v>
      </c>
    </row>
    <row r="124" spans="4:12" ht="27.6" customHeight="1" x14ac:dyDescent="0.25">
      <c r="D124" s="29">
        <v>90000</v>
      </c>
      <c r="E124" s="121">
        <v>0</v>
      </c>
      <c r="F124" s="34">
        <f t="shared" si="5"/>
        <v>90000</v>
      </c>
      <c r="G124" s="29">
        <v>2583</v>
      </c>
      <c r="H124" s="29">
        <v>9753.1200000000008</v>
      </c>
      <c r="I124" s="29">
        <v>2736</v>
      </c>
      <c r="J124" s="29">
        <v>5199.59</v>
      </c>
      <c r="K124" s="28">
        <f t="shared" si="6"/>
        <v>20271.71</v>
      </c>
      <c r="L124" s="31">
        <f t="shared" si="7"/>
        <v>69728.290000000008</v>
      </c>
    </row>
    <row r="125" spans="4:12" ht="27.6" customHeight="1" x14ac:dyDescent="0.25">
      <c r="D125" s="29">
        <v>50000</v>
      </c>
      <c r="E125" s="121">
        <v>0</v>
      </c>
      <c r="F125" s="34">
        <f t="shared" si="5"/>
        <v>50000</v>
      </c>
      <c r="G125" s="29">
        <v>1435</v>
      </c>
      <c r="H125" s="29">
        <v>1854</v>
      </c>
      <c r="I125" s="29">
        <v>1520</v>
      </c>
      <c r="J125" s="29">
        <v>25</v>
      </c>
      <c r="K125" s="28">
        <f t="shared" si="6"/>
        <v>4834</v>
      </c>
      <c r="L125" s="31">
        <f t="shared" si="7"/>
        <v>45166</v>
      </c>
    </row>
    <row r="126" spans="4:12" ht="27.6" customHeight="1" x14ac:dyDescent="0.25">
      <c r="D126" s="29">
        <v>22000</v>
      </c>
      <c r="E126" s="121">
        <v>0</v>
      </c>
      <c r="F126" s="34">
        <f t="shared" si="5"/>
        <v>22000</v>
      </c>
      <c r="G126" s="29">
        <v>631.4</v>
      </c>
      <c r="H126" s="29">
        <v>0</v>
      </c>
      <c r="I126" s="29">
        <v>668.8</v>
      </c>
      <c r="J126" s="29">
        <v>9018.75</v>
      </c>
      <c r="K126" s="28">
        <f t="shared" si="6"/>
        <v>10318.950000000001</v>
      </c>
      <c r="L126" s="31">
        <f t="shared" si="7"/>
        <v>11681.05</v>
      </c>
    </row>
    <row r="127" spans="4:12" ht="27.6" customHeight="1" x14ac:dyDescent="0.25">
      <c r="D127" s="29">
        <v>65000</v>
      </c>
      <c r="E127" s="121">
        <v>0</v>
      </c>
      <c r="F127" s="34">
        <f t="shared" si="5"/>
        <v>65000</v>
      </c>
      <c r="G127" s="29">
        <v>1865.5</v>
      </c>
      <c r="H127" s="29">
        <v>4427.58</v>
      </c>
      <c r="I127" s="29">
        <v>1976</v>
      </c>
      <c r="J127" s="29">
        <v>2125</v>
      </c>
      <c r="K127" s="28">
        <f t="shared" si="6"/>
        <v>10394.08</v>
      </c>
      <c r="L127" s="31">
        <f t="shared" si="7"/>
        <v>54605.919999999998</v>
      </c>
    </row>
    <row r="128" spans="4:12" ht="27.6" customHeight="1" x14ac:dyDescent="0.25">
      <c r="D128" s="29">
        <v>70000</v>
      </c>
      <c r="E128" s="121">
        <v>0</v>
      </c>
      <c r="F128" s="34">
        <f t="shared" si="5"/>
        <v>70000</v>
      </c>
      <c r="G128" s="29">
        <v>2009</v>
      </c>
      <c r="H128" s="29">
        <v>5368.48</v>
      </c>
      <c r="I128" s="29">
        <v>2128</v>
      </c>
      <c r="J128" s="29">
        <v>5072.6000000000004</v>
      </c>
      <c r="K128" s="28">
        <f t="shared" si="6"/>
        <v>14578.08</v>
      </c>
      <c r="L128" s="31">
        <f t="shared" si="7"/>
        <v>55421.919999999998</v>
      </c>
    </row>
    <row r="129" spans="4:12" ht="27.6" customHeight="1" x14ac:dyDescent="0.25">
      <c r="D129" s="124">
        <v>25000</v>
      </c>
      <c r="E129" s="121">
        <v>0</v>
      </c>
      <c r="F129" s="34">
        <f t="shared" si="5"/>
        <v>25000</v>
      </c>
      <c r="G129" s="29">
        <v>717.5</v>
      </c>
      <c r="H129" s="29">
        <v>0</v>
      </c>
      <c r="I129" s="29">
        <v>760</v>
      </c>
      <c r="J129" s="29">
        <v>25</v>
      </c>
      <c r="K129" s="28">
        <f t="shared" si="6"/>
        <v>1502.5</v>
      </c>
      <c r="L129" s="31">
        <f t="shared" si="7"/>
        <v>23497.5</v>
      </c>
    </row>
    <row r="130" spans="4:12" ht="27.6" customHeight="1" x14ac:dyDescent="0.25">
      <c r="D130" s="29">
        <v>12000</v>
      </c>
      <c r="E130" s="121">
        <v>0</v>
      </c>
      <c r="F130" s="34">
        <f t="shared" si="5"/>
        <v>12000</v>
      </c>
      <c r="G130" s="29">
        <v>344.4</v>
      </c>
      <c r="H130" s="29">
        <v>0</v>
      </c>
      <c r="I130" s="29">
        <v>364.8</v>
      </c>
      <c r="J130" s="29">
        <v>25</v>
      </c>
      <c r="K130" s="28">
        <f t="shared" si="6"/>
        <v>734.2</v>
      </c>
      <c r="L130" s="31">
        <f t="shared" si="7"/>
        <v>11265.8</v>
      </c>
    </row>
    <row r="131" spans="4:12" ht="27.6" customHeight="1" x14ac:dyDescent="0.25">
      <c r="D131" s="29">
        <v>12000</v>
      </c>
      <c r="E131" s="121">
        <v>0</v>
      </c>
      <c r="F131" s="34">
        <f t="shared" si="5"/>
        <v>12000</v>
      </c>
      <c r="G131" s="29">
        <v>344.4</v>
      </c>
      <c r="H131" s="29">
        <v>0</v>
      </c>
      <c r="I131" s="29">
        <v>364.8</v>
      </c>
      <c r="J131" s="29">
        <v>25</v>
      </c>
      <c r="K131" s="28">
        <f t="shared" si="6"/>
        <v>734.2</v>
      </c>
      <c r="L131" s="31">
        <f t="shared" si="7"/>
        <v>11265.8</v>
      </c>
    </row>
    <row r="132" spans="4:12" ht="27.6" customHeight="1" x14ac:dyDescent="0.25">
      <c r="D132" s="29">
        <v>60000</v>
      </c>
      <c r="E132" s="121">
        <v>0</v>
      </c>
      <c r="F132" s="34">
        <f t="shared" si="5"/>
        <v>60000</v>
      </c>
      <c r="G132" s="29">
        <v>1722</v>
      </c>
      <c r="H132" s="29">
        <v>3486.68</v>
      </c>
      <c r="I132" s="29">
        <v>1824</v>
      </c>
      <c r="J132" s="29">
        <v>1325</v>
      </c>
      <c r="K132" s="28">
        <f t="shared" si="6"/>
        <v>8357.68</v>
      </c>
      <c r="L132" s="31">
        <f>F132-K132</f>
        <v>51642.32</v>
      </c>
    </row>
    <row r="1048526" spans="11:11" ht="27.6" customHeight="1" x14ac:dyDescent="0.25">
      <c r="K1048526" s="125">
        <f>SUM(K23)</f>
        <v>0</v>
      </c>
    </row>
  </sheetData>
  <sortState xmlns:xlrd2="http://schemas.microsoft.com/office/spreadsheetml/2017/richdata2" ref="C6:P22">
    <sortCondition ref="C6:C22"/>
  </sortState>
  <mergeCells count="8">
    <mergeCell ref="D2:P2"/>
    <mergeCell ref="D3:P3"/>
    <mergeCell ref="D4:P4"/>
    <mergeCell ref="J26:L26"/>
    <mergeCell ref="J28:L28"/>
    <mergeCell ref="F26:G26"/>
    <mergeCell ref="F28:G28"/>
    <mergeCell ref="B23:G23"/>
  </mergeCells>
  <pageMargins left="0.7" right="0.7" top="0.75" bottom="0.75" header="0.3" footer="0.3"/>
  <pageSetup paperSize="5" scale="5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2024-10-24T13:53:55Z</cp:lastPrinted>
  <dcterms:created xsi:type="dcterms:W3CDTF">2024-03-06T13:27:55Z</dcterms:created>
  <dcterms:modified xsi:type="dcterms:W3CDTF">2024-10-24T13:58:24Z</dcterms:modified>
</cp:coreProperties>
</file>