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Nomina\Desktop\RECURSOS HUMANO\NOMINAS EN EXCEL\"/>
    </mc:Choice>
  </mc:AlternateContent>
  <xr:revisionPtr revIDLastSave="0" documentId="13_ncr:1_{D32CD0E1-7A1E-4307-BE19-F619B7DB491F}" xr6:coauthVersionLast="47" xr6:coauthVersionMax="47" xr10:uidLastSave="{00000000-0000-0000-0000-000000000000}"/>
  <bookViews>
    <workbookView xWindow="-120" yWindow="-120" windowWidth="20730" windowHeight="11040" tabRatio="597" activeTab="2" xr2:uid="{1E23ED10-0720-4C66-974C-89F1A8116952}"/>
  </bookViews>
  <sheets>
    <sheet name="TEMPORAL" sheetId="1" r:id="rId1"/>
    <sheet name=" FIJA " sheetId="2" r:id="rId2"/>
    <sheet name="SEGURIDAD" sheetId="3" r:id="rId3"/>
  </sheets>
  <definedNames>
    <definedName name="_xlnm._FilterDatabase" localSheetId="1" hidden="1">' FIJA '!$B$5:$P$5</definedName>
    <definedName name="_xlnm._FilterDatabase" localSheetId="0" hidden="1">TEMPORAL!$B$7:$P$7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6" i="3" l="1"/>
  <c r="O6" i="3"/>
  <c r="P6" i="3" s="1"/>
  <c r="J7" i="3"/>
  <c r="O7" i="3"/>
  <c r="P7" i="3" s="1"/>
  <c r="J8" i="3"/>
  <c r="O8" i="3"/>
  <c r="P8" i="3" s="1"/>
  <c r="J9" i="3"/>
  <c r="O9" i="3"/>
  <c r="P9" i="3" s="1"/>
  <c r="J10" i="3"/>
  <c r="O10" i="3"/>
  <c r="P10" i="3"/>
  <c r="J11" i="3"/>
  <c r="O11" i="3"/>
  <c r="P11" i="3" s="1"/>
  <c r="J12" i="3"/>
  <c r="O12" i="3"/>
  <c r="P12" i="3" s="1"/>
  <c r="J13" i="3"/>
  <c r="O13" i="3"/>
  <c r="P13" i="3" s="1"/>
  <c r="J14" i="3"/>
  <c r="O14" i="3"/>
  <c r="P14" i="3" s="1"/>
  <c r="J15" i="3"/>
  <c r="O15" i="3"/>
  <c r="P15" i="3" s="1"/>
  <c r="J16" i="3"/>
  <c r="O16" i="3"/>
  <c r="P16" i="3" s="1"/>
  <c r="J17" i="3"/>
  <c r="O17" i="3"/>
  <c r="P17" i="3" s="1"/>
  <c r="J18" i="3"/>
  <c r="O18" i="3"/>
  <c r="P18" i="3" s="1"/>
  <c r="J19" i="3"/>
  <c r="O19" i="3"/>
  <c r="P19" i="3" s="1"/>
  <c r="J20" i="3"/>
  <c r="O20" i="3"/>
  <c r="P20" i="3" s="1"/>
  <c r="K131" i="3" l="1"/>
  <c r="F131" i="3"/>
  <c r="K130" i="3"/>
  <c r="F130" i="3"/>
  <c r="K129" i="3"/>
  <c r="F129" i="3"/>
  <c r="K128" i="3"/>
  <c r="F128" i="3"/>
  <c r="K127" i="3"/>
  <c r="F127" i="3"/>
  <c r="K126" i="3"/>
  <c r="F126" i="3"/>
  <c r="K125" i="3"/>
  <c r="F125" i="3"/>
  <c r="K124" i="3"/>
  <c r="F124" i="3"/>
  <c r="K123" i="3"/>
  <c r="F123" i="3"/>
  <c r="K122" i="3"/>
  <c r="F122" i="3"/>
  <c r="L122" i="3" s="1"/>
  <c r="K121" i="3"/>
  <c r="F121" i="3"/>
  <c r="K120" i="3"/>
  <c r="F120" i="3"/>
  <c r="L120" i="3" s="1"/>
  <c r="K119" i="3"/>
  <c r="F119" i="3"/>
  <c r="K118" i="3"/>
  <c r="F118" i="3"/>
  <c r="K117" i="3"/>
  <c r="F117" i="3"/>
  <c r="K116" i="3"/>
  <c r="F116" i="3"/>
  <c r="L116" i="3" s="1"/>
  <c r="K115" i="3"/>
  <c r="F115" i="3"/>
  <c r="K114" i="3"/>
  <c r="F114" i="3"/>
  <c r="L114" i="3" s="1"/>
  <c r="K113" i="3"/>
  <c r="F113" i="3"/>
  <c r="K112" i="3"/>
  <c r="F112" i="3"/>
  <c r="L112" i="3" s="1"/>
  <c r="K111" i="3"/>
  <c r="F111" i="3"/>
  <c r="K110" i="3"/>
  <c r="F110" i="3"/>
  <c r="L110" i="3" s="1"/>
  <c r="K109" i="3"/>
  <c r="F109" i="3"/>
  <c r="K108" i="3"/>
  <c r="F108" i="3"/>
  <c r="L108" i="3" s="1"/>
  <c r="K107" i="3"/>
  <c r="F107" i="3"/>
  <c r="K106" i="3"/>
  <c r="F106" i="3"/>
  <c r="L106" i="3" s="1"/>
  <c r="K105" i="3"/>
  <c r="F105" i="3"/>
  <c r="K104" i="3"/>
  <c r="F104" i="3"/>
  <c r="L104" i="3" s="1"/>
  <c r="K103" i="3"/>
  <c r="F103" i="3"/>
  <c r="K102" i="3"/>
  <c r="F102" i="3"/>
  <c r="L102" i="3" s="1"/>
  <c r="K101" i="3"/>
  <c r="F101" i="3"/>
  <c r="K100" i="3"/>
  <c r="F100" i="3"/>
  <c r="L100" i="3" s="1"/>
  <c r="K99" i="3"/>
  <c r="F99" i="3"/>
  <c r="K98" i="3"/>
  <c r="F98" i="3"/>
  <c r="L98" i="3" s="1"/>
  <c r="K97" i="3"/>
  <c r="F97" i="3"/>
  <c r="K96" i="3"/>
  <c r="F96" i="3"/>
  <c r="K95" i="3"/>
  <c r="F95" i="3"/>
  <c r="K94" i="3"/>
  <c r="F94" i="3"/>
  <c r="L94" i="3" s="1"/>
  <c r="K93" i="3"/>
  <c r="F93" i="3"/>
  <c r="K92" i="3"/>
  <c r="F92" i="3"/>
  <c r="K91" i="3"/>
  <c r="F91" i="3"/>
  <c r="K90" i="3"/>
  <c r="F90" i="3"/>
  <c r="L90" i="3" s="1"/>
  <c r="K89" i="3"/>
  <c r="F89" i="3"/>
  <c r="K88" i="3"/>
  <c r="F88" i="3"/>
  <c r="K87" i="3"/>
  <c r="F87" i="3"/>
  <c r="K86" i="3"/>
  <c r="F86" i="3"/>
  <c r="L86" i="3" s="1"/>
  <c r="K85" i="3"/>
  <c r="F85" i="3"/>
  <c r="K84" i="3"/>
  <c r="F84" i="3"/>
  <c r="L84" i="3" s="1"/>
  <c r="K83" i="3"/>
  <c r="F83" i="3"/>
  <c r="K82" i="3"/>
  <c r="F82" i="3"/>
  <c r="L82" i="3" s="1"/>
  <c r="K81" i="3"/>
  <c r="F81" i="3"/>
  <c r="K80" i="3"/>
  <c r="F80" i="3"/>
  <c r="L80" i="3" s="1"/>
  <c r="K79" i="3"/>
  <c r="F79" i="3"/>
  <c r="K78" i="3"/>
  <c r="F78" i="3"/>
  <c r="L78" i="3" s="1"/>
  <c r="K77" i="3"/>
  <c r="F77" i="3"/>
  <c r="K76" i="3"/>
  <c r="F76" i="3"/>
  <c r="L76" i="3" s="1"/>
  <c r="K75" i="3"/>
  <c r="F75" i="3"/>
  <c r="K74" i="3"/>
  <c r="F74" i="3"/>
  <c r="L74" i="3" s="1"/>
  <c r="K73" i="3"/>
  <c r="F73" i="3"/>
  <c r="K72" i="3"/>
  <c r="F72" i="3"/>
  <c r="L72" i="3" s="1"/>
  <c r="K71" i="3"/>
  <c r="F71" i="3"/>
  <c r="K70" i="3"/>
  <c r="F70" i="3"/>
  <c r="L70" i="3" s="1"/>
  <c r="N21" i="3"/>
  <c r="M21" i="3"/>
  <c r="L21" i="3"/>
  <c r="K21" i="3"/>
  <c r="K1048525" i="3" s="1"/>
  <c r="H21" i="3"/>
  <c r="B7" i="3"/>
  <c r="B8" i="3" s="1"/>
  <c r="B9" i="3" s="1"/>
  <c r="B10" i="3" s="1"/>
  <c r="B11" i="3" s="1"/>
  <c r="B12" i="3" s="1"/>
  <c r="B13" i="3" s="1"/>
  <c r="B14" i="3" s="1"/>
  <c r="B15" i="3" s="1"/>
  <c r="B16" i="3" s="1"/>
  <c r="B17" i="3" s="1"/>
  <c r="B18" i="3" s="1"/>
  <c r="B19" i="3" s="1"/>
  <c r="B20" i="3" s="1"/>
  <c r="J52" i="2"/>
  <c r="J51" i="2"/>
  <c r="O7" i="2"/>
  <c r="P7" i="2" s="1"/>
  <c r="O8" i="2"/>
  <c r="P8" i="2" s="1"/>
  <c r="O9" i="2"/>
  <c r="P9" i="2" s="1"/>
  <c r="O10" i="2"/>
  <c r="P10" i="2" s="1"/>
  <c r="O11" i="2"/>
  <c r="P11" i="2" s="1"/>
  <c r="O12" i="2"/>
  <c r="P12" i="2" s="1"/>
  <c r="O13" i="2"/>
  <c r="P13" i="2" s="1"/>
  <c r="O14" i="2"/>
  <c r="P14" i="2" s="1"/>
  <c r="O15" i="2"/>
  <c r="O16" i="2"/>
  <c r="P16" i="2" s="1"/>
  <c r="O17" i="2"/>
  <c r="P17" i="2" s="1"/>
  <c r="O18" i="2"/>
  <c r="P18" i="2" s="1"/>
  <c r="O19" i="2"/>
  <c r="P19" i="2" s="1"/>
  <c r="O20" i="2"/>
  <c r="O21" i="2"/>
  <c r="O22" i="2"/>
  <c r="O23" i="2"/>
  <c r="P23" i="2" s="1"/>
  <c r="O24" i="2"/>
  <c r="P24" i="2" s="1"/>
  <c r="O25" i="2"/>
  <c r="P25" i="2" s="1"/>
  <c r="O26" i="2"/>
  <c r="P26" i="2" s="1"/>
  <c r="O27" i="2"/>
  <c r="P27" i="2" s="1"/>
  <c r="O28" i="2"/>
  <c r="P28" i="2" s="1"/>
  <c r="O29" i="2"/>
  <c r="P29" i="2" s="1"/>
  <c r="O30" i="2"/>
  <c r="P30" i="2" s="1"/>
  <c r="O31" i="2"/>
  <c r="P31" i="2" s="1"/>
  <c r="O32" i="2"/>
  <c r="P32" i="2" s="1"/>
  <c r="O33" i="2"/>
  <c r="P33" i="2" s="1"/>
  <c r="O34" i="2"/>
  <c r="P34" i="2" s="1"/>
  <c r="O35" i="2"/>
  <c r="P35" i="2" s="1"/>
  <c r="O36" i="2"/>
  <c r="P36" i="2" s="1"/>
  <c r="O37" i="2"/>
  <c r="O38" i="2"/>
  <c r="P38" i="2" s="1"/>
  <c r="O39" i="2"/>
  <c r="O40" i="2"/>
  <c r="P40" i="2" s="1"/>
  <c r="O41" i="2"/>
  <c r="P41" i="2" s="1"/>
  <c r="O42" i="2"/>
  <c r="P42" i="2" s="1"/>
  <c r="O43" i="2"/>
  <c r="P43" i="2" s="1"/>
  <c r="O44" i="2"/>
  <c r="P44" i="2" s="1"/>
  <c r="O45" i="2"/>
  <c r="P45" i="2" s="1"/>
  <c r="O46" i="2"/>
  <c r="P46" i="2" s="1"/>
  <c r="O47" i="2"/>
  <c r="P47" i="2" s="1"/>
  <c r="O48" i="2"/>
  <c r="P48" i="2" s="1"/>
  <c r="O49" i="2"/>
  <c r="P49" i="2" s="1"/>
  <c r="O50" i="2"/>
  <c r="P50" i="2" s="1"/>
  <c r="O51" i="2"/>
  <c r="P51" i="2" s="1"/>
  <c r="O52" i="2"/>
  <c r="P52" i="2" s="1"/>
  <c r="O53" i="2"/>
  <c r="P53" i="2" s="1"/>
  <c r="O54" i="2"/>
  <c r="P54" i="2" s="1"/>
  <c r="O55" i="2"/>
  <c r="O56" i="2"/>
  <c r="P56" i="2" s="1"/>
  <c r="O57" i="2"/>
  <c r="P57" i="2" s="1"/>
  <c r="O58" i="2"/>
  <c r="P58" i="2" s="1"/>
  <c r="O59" i="2"/>
  <c r="P59" i="2" s="1"/>
  <c r="O60" i="2"/>
  <c r="P60" i="2" s="1"/>
  <c r="O61" i="2"/>
  <c r="P61" i="2" s="1"/>
  <c r="O62" i="2"/>
  <c r="P62" i="2" s="1"/>
  <c r="O63" i="2"/>
  <c r="P63" i="2" s="1"/>
  <c r="O64" i="2"/>
  <c r="O65" i="2"/>
  <c r="P65" i="2" s="1"/>
  <c r="O66" i="2"/>
  <c r="P66" i="2" s="1"/>
  <c r="O67" i="2"/>
  <c r="P67" i="2" s="1"/>
  <c r="J44" i="2"/>
  <c r="J67" i="2"/>
  <c r="J22" i="2"/>
  <c r="J24" i="2"/>
  <c r="P15" i="2"/>
  <c r="P20" i="2"/>
  <c r="P21" i="2"/>
  <c r="P22" i="2"/>
  <c r="P37" i="2"/>
  <c r="P39" i="2"/>
  <c r="P55" i="2"/>
  <c r="P64" i="2"/>
  <c r="O6" i="2"/>
  <c r="P6" i="2" s="1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5" i="2"/>
  <c r="J46" i="2"/>
  <c r="J47" i="2"/>
  <c r="J48" i="2"/>
  <c r="J49" i="2"/>
  <c r="J50" i="2"/>
  <c r="J53" i="2"/>
  <c r="J54" i="2"/>
  <c r="J55" i="2"/>
  <c r="J56" i="2"/>
  <c r="J57" i="2"/>
  <c r="J58" i="2"/>
  <c r="J59" i="2"/>
  <c r="J60" i="2"/>
  <c r="J61" i="2"/>
  <c r="J62" i="2"/>
  <c r="J63" i="2"/>
  <c r="J64" i="2"/>
  <c r="J65" i="2"/>
  <c r="J66" i="2"/>
  <c r="J6" i="2"/>
  <c r="L175" i="2"/>
  <c r="K175" i="2"/>
  <c r="F176" i="2"/>
  <c r="K174" i="2"/>
  <c r="F175" i="2"/>
  <c r="L174" i="2" s="1"/>
  <c r="K173" i="2"/>
  <c r="F174" i="2"/>
  <c r="L173" i="2" s="1"/>
  <c r="K172" i="2"/>
  <c r="F173" i="2"/>
  <c r="K171" i="2"/>
  <c r="F172" i="2"/>
  <c r="K170" i="2"/>
  <c r="F171" i="2"/>
  <c r="K169" i="2"/>
  <c r="F170" i="2"/>
  <c r="K168" i="2"/>
  <c r="F169" i="2"/>
  <c r="K167" i="2"/>
  <c r="F168" i="2"/>
  <c r="K166" i="2"/>
  <c r="F167" i="2"/>
  <c r="L166" i="2" s="1"/>
  <c r="K165" i="2"/>
  <c r="F166" i="2"/>
  <c r="L165" i="2" s="1"/>
  <c r="K164" i="2"/>
  <c r="F165" i="2"/>
  <c r="L164" i="2" s="1"/>
  <c r="K163" i="2"/>
  <c r="F164" i="2"/>
  <c r="K162" i="2"/>
  <c r="F163" i="2"/>
  <c r="L162" i="2" s="1"/>
  <c r="K161" i="2"/>
  <c r="F162" i="2"/>
  <c r="L161" i="2" s="1"/>
  <c r="K160" i="2"/>
  <c r="F161" i="2"/>
  <c r="K159" i="2"/>
  <c r="F160" i="2"/>
  <c r="K158" i="2"/>
  <c r="F159" i="2"/>
  <c r="K157" i="2"/>
  <c r="F158" i="2"/>
  <c r="L157" i="2" s="1"/>
  <c r="K156" i="2"/>
  <c r="F157" i="2"/>
  <c r="K155" i="2"/>
  <c r="F156" i="2"/>
  <c r="K154" i="2"/>
  <c r="F155" i="2"/>
  <c r="K153" i="2"/>
  <c r="F154" i="2"/>
  <c r="L153" i="2" s="1"/>
  <c r="K152" i="2"/>
  <c r="F153" i="2"/>
  <c r="K151" i="2"/>
  <c r="F152" i="2"/>
  <c r="K150" i="2"/>
  <c r="F151" i="2"/>
  <c r="K149" i="2"/>
  <c r="F150" i="2"/>
  <c r="L149" i="2" s="1"/>
  <c r="K148" i="2"/>
  <c r="F149" i="2"/>
  <c r="K147" i="2"/>
  <c r="F148" i="2"/>
  <c r="K146" i="2"/>
  <c r="F147" i="2"/>
  <c r="K145" i="2"/>
  <c r="F146" i="2"/>
  <c r="L145" i="2" s="1"/>
  <c r="K144" i="2"/>
  <c r="F145" i="2"/>
  <c r="L144" i="2" s="1"/>
  <c r="K143" i="2"/>
  <c r="F144" i="2"/>
  <c r="K142" i="2"/>
  <c r="F143" i="2"/>
  <c r="L142" i="2" s="1"/>
  <c r="K141" i="2"/>
  <c r="F142" i="2"/>
  <c r="L141" i="2" s="1"/>
  <c r="K140" i="2"/>
  <c r="F141" i="2"/>
  <c r="K139" i="2"/>
  <c r="F140" i="2"/>
  <c r="K138" i="2"/>
  <c r="F139" i="2"/>
  <c r="K137" i="2"/>
  <c r="F138" i="2"/>
  <c r="L137" i="2" s="1"/>
  <c r="K136" i="2"/>
  <c r="F137" i="2"/>
  <c r="K135" i="2"/>
  <c r="F136" i="2"/>
  <c r="K134" i="2"/>
  <c r="F135" i="2"/>
  <c r="L134" i="2" s="1"/>
  <c r="K133" i="2"/>
  <c r="F134" i="2"/>
  <c r="L133" i="2" s="1"/>
  <c r="K132" i="2"/>
  <c r="F133" i="2"/>
  <c r="L132" i="2" s="1"/>
  <c r="K131" i="2"/>
  <c r="F132" i="2"/>
  <c r="K130" i="2"/>
  <c r="F131" i="2"/>
  <c r="L130" i="2" s="1"/>
  <c r="K129" i="2"/>
  <c r="F130" i="2"/>
  <c r="K128" i="2"/>
  <c r="F129" i="2"/>
  <c r="L128" i="2" s="1"/>
  <c r="K127" i="2"/>
  <c r="F128" i="2"/>
  <c r="K126" i="2"/>
  <c r="F127" i="2"/>
  <c r="L126" i="2" s="1"/>
  <c r="K125" i="2"/>
  <c r="F126" i="2"/>
  <c r="K124" i="2"/>
  <c r="F125" i="2"/>
  <c r="K123" i="2"/>
  <c r="F124" i="2"/>
  <c r="K122" i="2"/>
  <c r="F123" i="2"/>
  <c r="K121" i="2"/>
  <c r="F122" i="2"/>
  <c r="K120" i="2"/>
  <c r="F121" i="2"/>
  <c r="L120" i="2" s="1"/>
  <c r="K119" i="2"/>
  <c r="F120" i="2"/>
  <c r="K118" i="2"/>
  <c r="F119" i="2"/>
  <c r="L118" i="2" s="1"/>
  <c r="K117" i="2"/>
  <c r="F118" i="2"/>
  <c r="K116" i="2"/>
  <c r="F117" i="2"/>
  <c r="L116" i="2" s="1"/>
  <c r="K115" i="2"/>
  <c r="F116" i="2"/>
  <c r="K114" i="2"/>
  <c r="F115" i="2"/>
  <c r="L114" i="2" s="1"/>
  <c r="L68" i="2"/>
  <c r="N68" i="2"/>
  <c r="M68" i="2"/>
  <c r="K68" i="2"/>
  <c r="K1048569" i="2" s="1"/>
  <c r="H68" i="2"/>
  <c r="B7" i="2"/>
  <c r="B8" i="2" s="1"/>
  <c r="B9" i="2" s="1"/>
  <c r="B10" i="2" s="1"/>
  <c r="B11" i="2" s="1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B44" i="2" s="1"/>
  <c r="B45" i="2" s="1"/>
  <c r="B46" i="2" s="1"/>
  <c r="B47" i="2" s="1"/>
  <c r="B48" i="2" s="1"/>
  <c r="B49" i="2" s="1"/>
  <c r="B50" i="2" s="1"/>
  <c r="B51" i="2" s="1"/>
  <c r="B52" i="2" s="1"/>
  <c r="B53" i="2" s="1"/>
  <c r="B54" i="2" s="1"/>
  <c r="B55" i="2" s="1"/>
  <c r="B56" i="2" s="1"/>
  <c r="B57" i="2" s="1"/>
  <c r="B58" i="2" s="1"/>
  <c r="B59" i="2" s="1"/>
  <c r="B60" i="2" s="1"/>
  <c r="B61" i="2" s="1"/>
  <c r="B62" i="2" s="1"/>
  <c r="B63" i="2" s="1"/>
  <c r="B64" i="2" s="1"/>
  <c r="B65" i="2" s="1"/>
  <c r="B66" i="2" s="1"/>
  <c r="B67" i="2" s="1"/>
  <c r="L169" i="2" l="1"/>
  <c r="L168" i="2"/>
  <c r="L156" i="2"/>
  <c r="L115" i="2"/>
  <c r="L129" i="2"/>
  <c r="L131" i="2"/>
  <c r="L172" i="2"/>
  <c r="L124" i="2"/>
  <c r="L136" i="2"/>
  <c r="L147" i="2"/>
  <c r="L117" i="2"/>
  <c r="L121" i="2"/>
  <c r="L125" i="2"/>
  <c r="L140" i="2"/>
  <c r="L146" i="2"/>
  <c r="L148" i="2"/>
  <c r="L150" i="2"/>
  <c r="L152" i="2"/>
  <c r="L158" i="2"/>
  <c r="L160" i="2"/>
  <c r="L163" i="2"/>
  <c r="L135" i="2"/>
  <c r="L151" i="2"/>
  <c r="L123" i="2"/>
  <c r="L139" i="2"/>
  <c r="L155" i="2"/>
  <c r="L171" i="2"/>
  <c r="P68" i="2"/>
  <c r="L119" i="2"/>
  <c r="L167" i="2"/>
  <c r="L122" i="2"/>
  <c r="L127" i="2"/>
  <c r="L138" i="2"/>
  <c r="L143" i="2"/>
  <c r="L154" i="2"/>
  <c r="L159" i="2"/>
  <c r="L170" i="2"/>
  <c r="L73" i="3"/>
  <c r="L89" i="3"/>
  <c r="L97" i="3"/>
  <c r="L105" i="3"/>
  <c r="L113" i="3"/>
  <c r="L121" i="3"/>
  <c r="L71" i="3"/>
  <c r="L75" i="3"/>
  <c r="L79" i="3"/>
  <c r="L83" i="3"/>
  <c r="L87" i="3"/>
  <c r="L91" i="3"/>
  <c r="L95" i="3"/>
  <c r="L115" i="3"/>
  <c r="L119" i="3"/>
  <c r="L130" i="3"/>
  <c r="L123" i="3"/>
  <c r="L127" i="3"/>
  <c r="L131" i="3"/>
  <c r="L124" i="3"/>
  <c r="L128" i="3"/>
  <c r="L77" i="3"/>
  <c r="L129" i="3"/>
  <c r="L117" i="3"/>
  <c r="L93" i="3"/>
  <c r="O21" i="3"/>
  <c r="L88" i="3"/>
  <c r="L99" i="3"/>
  <c r="L103" i="3"/>
  <c r="L118" i="3"/>
  <c r="L125" i="3"/>
  <c r="L85" i="3"/>
  <c r="J21" i="3"/>
  <c r="L101" i="3"/>
  <c r="L109" i="3"/>
  <c r="L81" i="3"/>
  <c r="L92" i="3"/>
  <c r="L96" i="3"/>
  <c r="L107" i="3"/>
  <c r="L111" i="3"/>
  <c r="L126" i="3"/>
  <c r="P21" i="3"/>
  <c r="O68" i="2"/>
  <c r="O8" i="1"/>
  <c r="O81" i="1"/>
  <c r="N82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M82" i="1"/>
  <c r="H82" i="1"/>
  <c r="L82" i="1"/>
  <c r="K82" i="1"/>
  <c r="O82" i="1" l="1"/>
  <c r="J9" i="1"/>
  <c r="P9" i="1" s="1"/>
  <c r="J10" i="1"/>
  <c r="P10" i="1" s="1"/>
  <c r="J11" i="1"/>
  <c r="P11" i="1" s="1"/>
  <c r="J12" i="1"/>
  <c r="P12" i="1" s="1"/>
  <c r="J13" i="1"/>
  <c r="P13" i="1" s="1"/>
  <c r="J14" i="1"/>
  <c r="P14" i="1" s="1"/>
  <c r="J15" i="1"/>
  <c r="P15" i="1" s="1"/>
  <c r="J16" i="1"/>
  <c r="P16" i="1" s="1"/>
  <c r="J17" i="1"/>
  <c r="P17" i="1" s="1"/>
  <c r="J18" i="1"/>
  <c r="P18" i="1" s="1"/>
  <c r="J19" i="1"/>
  <c r="P19" i="1" s="1"/>
  <c r="J20" i="1"/>
  <c r="P20" i="1" s="1"/>
  <c r="J21" i="1"/>
  <c r="P21" i="1" s="1"/>
  <c r="J22" i="1"/>
  <c r="P22" i="1" s="1"/>
  <c r="J23" i="1"/>
  <c r="P23" i="1" s="1"/>
  <c r="J24" i="1"/>
  <c r="P24" i="1" s="1"/>
  <c r="J25" i="1"/>
  <c r="P25" i="1" s="1"/>
  <c r="J26" i="1"/>
  <c r="P26" i="1" s="1"/>
  <c r="J27" i="1"/>
  <c r="P27" i="1" s="1"/>
  <c r="J28" i="1"/>
  <c r="P28" i="1" s="1"/>
  <c r="J29" i="1"/>
  <c r="P29" i="1" s="1"/>
  <c r="J30" i="1"/>
  <c r="P30" i="1" s="1"/>
  <c r="J31" i="1"/>
  <c r="P31" i="1" s="1"/>
  <c r="J32" i="1"/>
  <c r="P32" i="1" s="1"/>
  <c r="J33" i="1"/>
  <c r="P33" i="1" s="1"/>
  <c r="J34" i="1"/>
  <c r="P34" i="1" s="1"/>
  <c r="J35" i="1"/>
  <c r="P35" i="1" s="1"/>
  <c r="J36" i="1"/>
  <c r="P36" i="1" s="1"/>
  <c r="J37" i="1"/>
  <c r="P37" i="1" s="1"/>
  <c r="J38" i="1"/>
  <c r="P38" i="1" s="1"/>
  <c r="J39" i="1"/>
  <c r="P39" i="1" s="1"/>
  <c r="J40" i="1"/>
  <c r="P40" i="1" s="1"/>
  <c r="J41" i="1"/>
  <c r="P41" i="1" s="1"/>
  <c r="J42" i="1"/>
  <c r="P42" i="1" s="1"/>
  <c r="J43" i="1"/>
  <c r="P43" i="1" s="1"/>
  <c r="J44" i="1"/>
  <c r="P44" i="1" s="1"/>
  <c r="J45" i="1"/>
  <c r="P45" i="1" s="1"/>
  <c r="J46" i="1"/>
  <c r="P46" i="1" s="1"/>
  <c r="J47" i="1"/>
  <c r="P47" i="1" s="1"/>
  <c r="J48" i="1"/>
  <c r="P48" i="1" s="1"/>
  <c r="J49" i="1"/>
  <c r="P49" i="1" s="1"/>
  <c r="J50" i="1"/>
  <c r="P50" i="1" s="1"/>
  <c r="J51" i="1"/>
  <c r="P51" i="1" s="1"/>
  <c r="J52" i="1"/>
  <c r="P52" i="1" s="1"/>
  <c r="J53" i="1"/>
  <c r="P53" i="1" s="1"/>
  <c r="J54" i="1"/>
  <c r="P54" i="1" s="1"/>
  <c r="J55" i="1"/>
  <c r="P55" i="1" s="1"/>
  <c r="J56" i="1"/>
  <c r="P56" i="1" s="1"/>
  <c r="J57" i="1"/>
  <c r="P57" i="1" s="1"/>
  <c r="J58" i="1"/>
  <c r="P58" i="1" s="1"/>
  <c r="J59" i="1"/>
  <c r="P59" i="1" s="1"/>
  <c r="J60" i="1"/>
  <c r="P60" i="1" s="1"/>
  <c r="J61" i="1"/>
  <c r="P61" i="1" s="1"/>
  <c r="J62" i="1"/>
  <c r="P62" i="1" s="1"/>
  <c r="J63" i="1"/>
  <c r="P63" i="1" s="1"/>
  <c r="J64" i="1"/>
  <c r="P64" i="1" s="1"/>
  <c r="J65" i="1"/>
  <c r="P65" i="1" s="1"/>
  <c r="J66" i="1"/>
  <c r="P66" i="1" s="1"/>
  <c r="J67" i="1"/>
  <c r="P67" i="1" s="1"/>
  <c r="J68" i="1"/>
  <c r="P68" i="1" s="1"/>
  <c r="J69" i="1"/>
  <c r="P69" i="1" s="1"/>
  <c r="J70" i="1"/>
  <c r="P70" i="1" s="1"/>
  <c r="J71" i="1"/>
  <c r="P71" i="1" s="1"/>
  <c r="J72" i="1"/>
  <c r="P72" i="1" s="1"/>
  <c r="J73" i="1"/>
  <c r="P73" i="1" s="1"/>
  <c r="J74" i="1"/>
  <c r="P74" i="1" s="1"/>
  <c r="J75" i="1"/>
  <c r="P75" i="1" s="1"/>
  <c r="J76" i="1"/>
  <c r="P76" i="1" s="1"/>
  <c r="J77" i="1"/>
  <c r="P77" i="1" s="1"/>
  <c r="J78" i="1"/>
  <c r="P78" i="1" s="1"/>
  <c r="J79" i="1"/>
  <c r="P79" i="1" s="1"/>
  <c r="J80" i="1"/>
  <c r="P80" i="1" s="1"/>
  <c r="J81" i="1"/>
  <c r="P81" i="1" s="1"/>
  <c r="J8" i="1"/>
  <c r="P8" i="1" s="1"/>
  <c r="B9" i="1"/>
  <c r="B10" i="1" s="1"/>
  <c r="B11" i="1" s="1"/>
  <c r="B12" i="1" s="1"/>
  <c r="B13" i="1" s="1"/>
  <c r="B14" i="1" s="1"/>
  <c r="B15" i="1" s="1"/>
  <c r="B16" i="1" l="1"/>
  <c r="B17" i="1" s="1"/>
  <c r="B18" i="1" s="1"/>
  <c r="B19" i="1" s="1"/>
  <c r="B20" i="1" s="1"/>
  <c r="B21" i="1" s="1"/>
  <c r="B22" i="1" s="1"/>
  <c r="B23" i="1" s="1"/>
  <c r="B24" i="1" s="1"/>
  <c r="P82" i="1"/>
  <c r="J82" i="1"/>
  <c r="J68" i="2"/>
  <c r="B25" i="1" l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78" i="1" s="1"/>
  <c r="B79" i="1" s="1"/>
  <c r="B80" i="1" s="1"/>
  <c r="B81" i="1" s="1"/>
</calcChain>
</file>

<file path=xl/sharedStrings.xml><?xml version="1.0" encoding="utf-8"?>
<sst xmlns="http://schemas.openxmlformats.org/spreadsheetml/2006/main" count="824" uniqueCount="286">
  <si>
    <t>NO.</t>
  </si>
  <si>
    <t>NOMBRE</t>
  </si>
  <si>
    <t>DIRECCION</t>
  </si>
  <si>
    <t xml:space="preserve">FUNCION </t>
  </si>
  <si>
    <t>ESTATUS</t>
  </si>
  <si>
    <t>GENERO</t>
  </si>
  <si>
    <t>SUELDO BRUTO (RD$)</t>
  </si>
  <si>
    <t>OTROS ING.</t>
  </si>
  <si>
    <t>TOTALl ING.</t>
  </si>
  <si>
    <t>AFP</t>
  </si>
  <si>
    <t>ISR</t>
  </si>
  <si>
    <t>SFS</t>
  </si>
  <si>
    <t>OTROS DESC.</t>
  </si>
  <si>
    <t>TOTAL DESC.</t>
  </si>
  <si>
    <t>NETO</t>
  </si>
  <si>
    <t>ANDRES PAINO HENRIQUEZ SANCHEZ</t>
  </si>
  <si>
    <t>ANGEL MIGUEL MEJIA GARABITOS</t>
  </si>
  <si>
    <t>ANYELI FONTIL FELIZ</t>
  </si>
  <si>
    <t>CARLOS ARIEL PERALTA GARCIA</t>
  </si>
  <si>
    <t>CESAR DAVID MENDEZ DUVAL</t>
  </si>
  <si>
    <t>CHEILA MARINA LOINAZ VINICIO</t>
  </si>
  <si>
    <t>CLAUDIA PATRICIA OGANDO MENDEZ</t>
  </si>
  <si>
    <t>DANIEL ALCANTARA ROSARIO</t>
  </si>
  <si>
    <t>DANILO DE JESUS ABREU MENDEZ</t>
  </si>
  <si>
    <t>DAVID IGNACIO MARQUEZ PEREZ</t>
  </si>
  <si>
    <t>DAYSI ANGELITA CANDELARIO DE JESUS</t>
  </si>
  <si>
    <t>EDGARDO JOSE MARTINEZ</t>
  </si>
  <si>
    <t>ELIZABETH ENCARNACION RIJO</t>
  </si>
  <si>
    <t>EMMANUEL LINARES JAQUEZ</t>
  </si>
  <si>
    <t>EUGENIO ALBERTO PEREYRA DE LOS SANTO</t>
  </si>
  <si>
    <t>FELIX BENJAMIN GIL CRUZ</t>
  </si>
  <si>
    <t>FELIX JOSE CABREJA DIAZ</t>
  </si>
  <si>
    <t>FERNANDO ALFONSO SURIEL PORTELA</t>
  </si>
  <si>
    <t>FRANCISCO JOSE PEREZ SOSA</t>
  </si>
  <si>
    <t>FREDDY BETANCES</t>
  </si>
  <si>
    <t>FREDDY OGUIS MUÑOZ ECHAVARRIA</t>
  </si>
  <si>
    <t>GENNY SANCHEZ BIDO</t>
  </si>
  <si>
    <t>GISSELLE URBAEZ AMANCIO</t>
  </si>
  <si>
    <t>GUILLERMO CARLOS MILAN ACOSTA</t>
  </si>
  <si>
    <t>HUMBERTO JAVIER SUAREZ SUERO</t>
  </si>
  <si>
    <t>INES YAFRESIS RODRIGUEZ GARCIA</t>
  </si>
  <si>
    <t>ISAAC ABREU EVANGELISTA</t>
  </si>
  <si>
    <t>JOHANNA VIRGINIA BATISTA CARRASCO</t>
  </si>
  <si>
    <t>JOSE ALEJANDRO LOPEZ DOMINICO</t>
  </si>
  <si>
    <t>JOSE UJANEL UREÑA UREÑA</t>
  </si>
  <si>
    <t>JULIO CESAR MEJIA GARCIA</t>
  </si>
  <si>
    <t>JULIO CESAR SUERO VENTURA</t>
  </si>
  <si>
    <t>KATIA ALEJANDRINA MARTINEZ MEDRANO</t>
  </si>
  <si>
    <t>LARY MILERY ESPINAL DE LA CRUZ</t>
  </si>
  <si>
    <t>LAURA DE JESUS OZUNA</t>
  </si>
  <si>
    <t>LEONARDO MARTE ABREU</t>
  </si>
  <si>
    <t>LORENA DEL VILLAR GIL</t>
  </si>
  <si>
    <t>LUIS ALFREDO MORILLO MESSON</t>
  </si>
  <si>
    <t>LUIS AMABLE FELIZ MATEO</t>
  </si>
  <si>
    <t>LUIS ANGEL FELIZ MATEO</t>
  </si>
  <si>
    <t>MARCIAL LEANDRO ACEVEDO MINIER</t>
  </si>
  <si>
    <t>MARCO ANTONIO RAMIREZ URIBE</t>
  </si>
  <si>
    <t>MARIA BARONESA ROSARIO ESTRELLA</t>
  </si>
  <si>
    <t>MARIBEL ELIZABETH HERNANDEZ DURAN</t>
  </si>
  <si>
    <t>MARIEL CIRIACO VILLEGAS</t>
  </si>
  <si>
    <t>MARINA YADILENNY CASTILLOS NÚÑEZ</t>
  </si>
  <si>
    <t>MIGUEL PAULA PEÑA</t>
  </si>
  <si>
    <t>MINOLY ANDREINA FERNANDEZ GUZMAN</t>
  </si>
  <si>
    <t>NANCY MORENO BERROA</t>
  </si>
  <si>
    <t>NESTOR ANTOLIN CASTILLO SALAS</t>
  </si>
  <si>
    <t>PAOLA BEATRICE HERNANDEZ MAÑON</t>
  </si>
  <si>
    <t>PATRICIA GOMEZ ABREU</t>
  </si>
  <si>
    <t>PEDRO DAVID RECAREY MORROBEL</t>
  </si>
  <si>
    <t>PERLA SUZETTE CASTANO RIVERA</t>
  </si>
  <si>
    <t>RAFAEL ANTONIO CORDERO DIAZ</t>
  </si>
  <si>
    <t>RAFAEL ELIAS TEJEDA LOPEZ</t>
  </si>
  <si>
    <t>RAFAEL TULIO MERAN</t>
  </si>
  <si>
    <t>RAMON ALFONSO GOMEZ BORBON</t>
  </si>
  <si>
    <t>RAMON MENDOZA ABREU</t>
  </si>
  <si>
    <t>RAUL FRANCISCO DE MOYA ESPAÑOL</t>
  </si>
  <si>
    <t>ROCIO ISABEL VIDAL CARBALLO</t>
  </si>
  <si>
    <t>ROMAN ERNESTO HEREDIA MEDRANO</t>
  </si>
  <si>
    <t>RUBEN JOSE HERNANDEZ FONTANA</t>
  </si>
  <si>
    <t>SARAH VANESSA BATISTA BATISTA</t>
  </si>
  <si>
    <t>SILVIA KAWANNA PEÑA CEPEDA</t>
  </si>
  <si>
    <t>TITO ENRIQUE KALIL PLACENCIO MERAN</t>
  </si>
  <si>
    <t>VANESSA ELIZABETH DITREN GOMEZ</t>
  </si>
  <si>
    <t>VICTOR ANTONIO VARGAS TAVAREZ</t>
  </si>
  <si>
    <t>WANDA VALERIA VALDEZ ALCANTARA</t>
  </si>
  <si>
    <t>WILMER FORTUNA CASTRO</t>
  </si>
  <si>
    <t>WILTON NICANOR FERNANDEZ UREÑA</t>
  </si>
  <si>
    <t>YORMAN AUGUSTO VARGAS GONZALEZ</t>
  </si>
  <si>
    <t>YOVANNY DE LA ROSA NOVA</t>
  </si>
  <si>
    <t>DEPARTAMENTO DE DISENO ARQUITECTONICO -URBE</t>
  </si>
  <si>
    <t>ARQUITECTO (A)</t>
  </si>
  <si>
    <t xml:space="preserve">DIVISION DE TECNOLOGIAS DE LA INFORMACION Y COMUNICACIÓN URBE </t>
  </si>
  <si>
    <t xml:space="preserve">ADMINISTRADOR DE SERVIDORES </t>
  </si>
  <si>
    <t>DIRECCION DE RELACIONES CON LA COMUNIDAD-URBE</t>
  </si>
  <si>
    <t>FACILITADOR</t>
  </si>
  <si>
    <t>DEPARTAMENTO DE INGENIERIA Y COSTOS -URBE</t>
  </si>
  <si>
    <t>AGRIMENSOR</t>
  </si>
  <si>
    <t>INGENIERO</t>
  </si>
  <si>
    <t>DIVISION DE TRASLADO Y LIBERACION DE ESPACIOS PUBLICOS -URBE</t>
  </si>
  <si>
    <t xml:space="preserve">ENCUESTADOR </t>
  </si>
  <si>
    <t>DIRECCION DE PROYECTOS DE READECUACION DE BARRIOS Y ENTORNOS - URBE</t>
  </si>
  <si>
    <t>INGENIERO (A) ELECTROMECANICO</t>
  </si>
  <si>
    <t>DIVISION DE COMPRAS Y CONTRATACIONES - URBE</t>
  </si>
  <si>
    <t>ENC DEPTO DE COMPRAS Y CONT</t>
  </si>
  <si>
    <t>ASESOR TECNICO</t>
  </si>
  <si>
    <t>ABOGADO(A)</t>
  </si>
  <si>
    <t>DIVISION JURUDICA-URBE</t>
  </si>
  <si>
    <t>DIVISION JURIDICA URBE</t>
  </si>
  <si>
    <t xml:space="preserve">ASESOR  COMPRAS </t>
  </si>
  <si>
    <t>ASESOR DE INGENIERIA</t>
  </si>
  <si>
    <t>DIRECCION ADMINISTRATIVA FINANCIERA -URBE</t>
  </si>
  <si>
    <t>AUXILIAR ADMINISTRATIVO (A)</t>
  </si>
  <si>
    <t>ENCARGADO (A) DEPTO DE ESTAD</t>
  </si>
  <si>
    <t>DIRECCION DE PROYECTOS DE RECAUDACION DE BARRIOS Y ENTORNOS -URBE</t>
  </si>
  <si>
    <t>AUXILIAR DE DOCUMENTACION</t>
  </si>
  <si>
    <t xml:space="preserve"> DIRECCION ADMINISTRATIVA FINANCIERA -URBE</t>
  </si>
  <si>
    <t>DIRECCION DE POYECTOS DE READECUACION DE BARRIOS Y ENTORNOS -URBE</t>
  </si>
  <si>
    <t xml:space="preserve">INGENIERO </t>
  </si>
  <si>
    <t>ENCUESTADORA</t>
  </si>
  <si>
    <t>INGENIERO ANALISTA DE COSTO</t>
  </si>
  <si>
    <t>CONSERJE</t>
  </si>
  <si>
    <t>SUPERVISOR (A)</t>
  </si>
  <si>
    <t>RELACIONISTA PUBLICA</t>
  </si>
  <si>
    <t>CONTADORA</t>
  </si>
  <si>
    <t>ANALISTA DE COMPRAS Y CONTRATACIONES</t>
  </si>
  <si>
    <t>DIRECCION JURIDICA URBE</t>
  </si>
  <si>
    <t>ANALISTA DE RECURSOS HUMANOS</t>
  </si>
  <si>
    <t>ENCARGADA DE DIVISION JURIDICA</t>
  </si>
  <si>
    <t>ENCARGADO (A)</t>
  </si>
  <si>
    <t>ANALISTA LEGAL</t>
  </si>
  <si>
    <t>ABOGADO (A)</t>
  </si>
  <si>
    <t>DIVISION DE COMUNICACIONES URBE</t>
  </si>
  <si>
    <t>WEB MASTER</t>
  </si>
  <si>
    <t>DIR.OPERACIONES</t>
  </si>
  <si>
    <t>DIVISION JURIDICA-URBE</t>
  </si>
  <si>
    <t>SUPERVISOR ELECTRICO</t>
  </si>
  <si>
    <t>COORDINADOR (A) GENERAL</t>
  </si>
  <si>
    <t>ENCARGADO DE PLANIFICACION</t>
  </si>
  <si>
    <t>DIRECCION DE RELACIONES CON LA COMUNIDAD -URBE</t>
  </si>
  <si>
    <t xml:space="preserve">FACILITADOR </t>
  </si>
  <si>
    <t>REPRESENTANTE ACCESO A LA INFORMACION</t>
  </si>
  <si>
    <t>AYUDANTE DE TOPOGRAFIA</t>
  </si>
  <si>
    <t>ENCARGADO(A)</t>
  </si>
  <si>
    <t xml:space="preserve">INGENIERO SUPERVISOR </t>
  </si>
  <si>
    <t>CONTABLE</t>
  </si>
  <si>
    <t>DIVISIÓN DE RECURSOS HUMANOS</t>
  </si>
  <si>
    <t>TEMPORAL CARGO DE CARRERA</t>
  </si>
  <si>
    <t>MASCULINO</t>
  </si>
  <si>
    <t>FEMENINO</t>
  </si>
  <si>
    <t>REPORTE DE NOMINA</t>
  </si>
  <si>
    <t>Preparado por:</t>
  </si>
  <si>
    <t>Aprobado por :</t>
  </si>
  <si>
    <t xml:space="preserve">Responsable Financiero </t>
  </si>
  <si>
    <t>Responsable de Nómina</t>
  </si>
  <si>
    <t>Responsable de la Institución</t>
  </si>
  <si>
    <t>ADA MARGARITA BERNAL MERCADO</t>
  </si>
  <si>
    <t>AGUSTIN BALBI PAULINO</t>
  </si>
  <si>
    <t>ALEXANDRA LEBRON GARCIA</t>
  </si>
  <si>
    <t>AMALFI DE LOS SANTOS ARIAS CORREA</t>
  </si>
  <si>
    <t>ANA ESTHER SANCHEZ MOREL</t>
  </si>
  <si>
    <t>ANA JOSEFA RAMIREZ ALCANTARA</t>
  </si>
  <si>
    <t>ANGEL MASA</t>
  </si>
  <si>
    <t>ANGELA EMILIA FELIZ GOMEZ</t>
  </si>
  <si>
    <t>ANGELO SANTIAGO FRIAS</t>
  </si>
  <si>
    <t>DALIA DE JESUS DE LEON</t>
  </si>
  <si>
    <t>DAMILKA MARIA PICHARDO ORTIZ</t>
  </si>
  <si>
    <t>DANIEL ENRIQUE QUIÑONES GUZMAN</t>
  </si>
  <si>
    <t>DIGNA MARIA VARGAS CEPEDA</t>
  </si>
  <si>
    <t>EDWIN PIMENTEL MOLINA</t>
  </si>
  <si>
    <t>ERNESTO GARCIA</t>
  </si>
  <si>
    <t>ESPERANZA FELIZ MATOS</t>
  </si>
  <si>
    <t>FABIEN ANSELME HATUEY MARIÑEZ LEBRET</t>
  </si>
  <si>
    <t>GAYLORD RAFAEL DIAZ CRUZ</t>
  </si>
  <si>
    <t>GEOVANNY MARISOL CASTILLO ORTIZ</t>
  </si>
  <si>
    <t>GIANNINA ALEXANDRA GUZMAN IEROMAZZO</t>
  </si>
  <si>
    <t>GREGORIA DE LOS SANTOS MORENO</t>
  </si>
  <si>
    <t>GREICY MARIA BURGOS DE LUNA</t>
  </si>
  <si>
    <t>HECTOR JONEL GARCIA ACEVEDO</t>
  </si>
  <si>
    <t>HENRY ANTONIO ROMERO VILLALONA</t>
  </si>
  <si>
    <t>ISAURA EDUVIGES FORTUNATO MARTINEZ</t>
  </si>
  <si>
    <t>JEAN LUIS BREA PEÑA</t>
  </si>
  <si>
    <t>JERSON TEODORO BATISTA RAMOS</t>
  </si>
  <si>
    <t>JESUS BIENVENIDO DIAZ FELIZ</t>
  </si>
  <si>
    <t>JOHANDRY DOLORES REYES CASTRO</t>
  </si>
  <si>
    <t>JOSE MANUEL MEJIA</t>
  </si>
  <si>
    <t>JOSE RAFAEL NUÑEZ NUÑEZ</t>
  </si>
  <si>
    <t>JOSE RAMON GENAO</t>
  </si>
  <si>
    <t>JOSEFA MORILLO VICENTE</t>
  </si>
  <si>
    <t>KAROLINA BLANCO FELIZ</t>
  </si>
  <si>
    <t>LUIS JOSUE ALCANTARA ROSARIO</t>
  </si>
  <si>
    <t>MANOLIN SÁNCHEZ FELIZ</t>
  </si>
  <si>
    <t>MANUEL ANTONIO BRITO FRANCO</t>
  </si>
  <si>
    <t>MARCOS ANTONIO GARCIA OVAEZ</t>
  </si>
  <si>
    <t>MARIA ESTELA DIAZ</t>
  </si>
  <si>
    <t>MARÍA FERNANDA BELTRE</t>
  </si>
  <si>
    <t>MIGUEL ANDRÉS MATOS</t>
  </si>
  <si>
    <t>MIGUELINA AURORA ZABALA NERIS</t>
  </si>
  <si>
    <t>MIGUELINA PEREZ RODRIGUEZ</t>
  </si>
  <si>
    <t>MIRIAN JOSEFINA RAMIREZ MENDEZ</t>
  </si>
  <si>
    <t>MÓNICA FRANCOIS DE MATOS</t>
  </si>
  <si>
    <t>NILZA CLARISSEL SOSA VALDEZ</t>
  </si>
  <si>
    <t>ONESIMO GOMEZ ALCANTARA</t>
  </si>
  <si>
    <t>PASCUAL DE JESUS ARIAS TAVERAS</t>
  </si>
  <si>
    <t xml:space="preserve">RAMON MONTERO VICENTE </t>
  </si>
  <si>
    <t>ROSELINA PÉREZ DE LA CRUZ</t>
  </si>
  <si>
    <t>SANTA CRISTINA MATOS SANTANA</t>
  </si>
  <si>
    <t>SIGFREDO ANTONIO PE A LANTIGUA</t>
  </si>
  <si>
    <t>SIMEON BOLIVAR NUNEZ</t>
  </si>
  <si>
    <t>TANIA MARGARITA ROSARIO</t>
  </si>
  <si>
    <t>TERESA DE JESUS AVILA AVILA</t>
  </si>
  <si>
    <t>VETINA DIAZ DIAZ</t>
  </si>
  <si>
    <t>VIANKA CHARLENY ESTEVEZ CABRERA</t>
  </si>
  <si>
    <t>WENDY ZORAYA TERESA MERAN</t>
  </si>
  <si>
    <t>WILMER CARLOS TEJEDA SEVERINO</t>
  </si>
  <si>
    <t>WILMER CUEVAS VALLEJO</t>
  </si>
  <si>
    <t>XIOMARA SALOMON JULIAN</t>
  </si>
  <si>
    <t>YAGEYSA CELESTE CASTELLANO PEREZ</t>
  </si>
  <si>
    <t>DIVISION DE COMUNICACIONES -URBE</t>
  </si>
  <si>
    <t>DIVISION DE PAISAJISMO-URBE</t>
  </si>
  <si>
    <t>DIVISION DE PLANIFICACION Y DESARROLLO - URBE</t>
  </si>
  <si>
    <t>DIVISION JURIDICA</t>
  </si>
  <si>
    <t>UNIDAD EJECUTORA PARA LA READECUACION DE BARRIOS Y ENTORNOS</t>
  </si>
  <si>
    <t>DEPARTAMENTO DE DISENO ARQUITECTONICO-URBE</t>
  </si>
  <si>
    <t>DIVISION DE RECURSOS HUMANOS-URBE</t>
  </si>
  <si>
    <t>DIVISION ADMINISTRATIVA FINANCIERA- URBE</t>
  </si>
  <si>
    <t>DiIRECCION ADMINISTRATIVA FINANCIERA URBE</t>
  </si>
  <si>
    <t>ANALISTA PRESUPUESTO DE EDIFI</t>
  </si>
  <si>
    <t>OBRERO</t>
  </si>
  <si>
    <t>ANALISTA DE COMPRAS II</t>
  </si>
  <si>
    <t xml:space="preserve">ANALISTA DE PLANIFICACION </t>
  </si>
  <si>
    <t>CAPATAZ</t>
  </si>
  <si>
    <t>ENCARGADO DE CONTROL INTERNO</t>
  </si>
  <si>
    <t>ASISTENTE EJECUTIVA</t>
  </si>
  <si>
    <t>DIRECTOR FINANCIERO</t>
  </si>
  <si>
    <t>CONTADOR I</t>
  </si>
  <si>
    <t>INGENIERO ENCARGADO</t>
  </si>
  <si>
    <t>ASESOR PROYECTOS</t>
  </si>
  <si>
    <t>ASESOR</t>
  </si>
  <si>
    <t>ASISTENTE ADMINISTRATIVA</t>
  </si>
  <si>
    <t xml:space="preserve">ENCARGADA DE RELACIONES PUBLICAS </t>
  </si>
  <si>
    <t>ENCARGADO DIVISION EDUCACION</t>
  </si>
  <si>
    <t>AUXILIAR AUDITORIA</t>
  </si>
  <si>
    <t>CONTADOR (A)</t>
  </si>
  <si>
    <t>SUPERVISORA ADMINISTRATIVA</t>
  </si>
  <si>
    <t>SUPERVISOR DE LIMPIEZA</t>
  </si>
  <si>
    <t>MENSAJERO EXTERNO</t>
  </si>
  <si>
    <t>SUPERVISOR II</t>
  </si>
  <si>
    <t>INGENIERO SUPERVISOR</t>
  </si>
  <si>
    <t>MANTENIMIENTO</t>
  </si>
  <si>
    <t xml:space="preserve">ENCARGADO DE RECURSOS HUMANOS </t>
  </si>
  <si>
    <t xml:space="preserve">RECEPCIONISTA </t>
  </si>
  <si>
    <t>PARQUEADOR</t>
  </si>
  <si>
    <t>DOCENTE</t>
  </si>
  <si>
    <t>SUPERVISOR DOCENTE</t>
  </si>
  <si>
    <t>AUXILIAR MAYORDOMIA</t>
  </si>
  <si>
    <t>PSICOLOGO (A)</t>
  </si>
  <si>
    <t>CHOFER</t>
  </si>
  <si>
    <t>SUPERVISORA SERVICIOS GENERALES</t>
  </si>
  <si>
    <t>FIJO</t>
  </si>
  <si>
    <t xml:space="preserve">FEMENINO </t>
  </si>
  <si>
    <t>FEMENINNO</t>
  </si>
  <si>
    <t>CAPITULO:  0201     SUBCAPTULO: 06     DAF:01     UE:0005     PROGRAMA: 18     SUBPROGRAMA: 0     PROYECTO: 0     ACTIVIDAD:001     CUENTA: 2.1.1.1.01     FONDO:0100</t>
  </si>
  <si>
    <t>FRANCISCO LORENZO LIRANZO</t>
  </si>
  <si>
    <t>ANGELA DELLAME LANTIGUA GARCIA</t>
  </si>
  <si>
    <t>CESAR LEYBA PRENZA</t>
  </si>
  <si>
    <t>ELIZABETH SEVERINO</t>
  </si>
  <si>
    <t>FELIZ JOEL MERAN SANCHEZ</t>
  </si>
  <si>
    <t>FRANCISCO ESPERANZA CAPELLAN ROJAS</t>
  </si>
  <si>
    <t>JEFFREY MANUEL SANTANA BATISTA</t>
  </si>
  <si>
    <t>JENRRY YONATHAN GUZMAN AGRAMONTE</t>
  </si>
  <si>
    <t>MIGUEL ARCANGEL VOLQUEZ VOLQUEZ</t>
  </si>
  <si>
    <t xml:space="preserve">RAMIREZ PEREZ FAMILIA </t>
  </si>
  <si>
    <t>RAMON GUZMAN MORIN</t>
  </si>
  <si>
    <t>ROBINSON LOEZ SANTOS</t>
  </si>
  <si>
    <t>SAMUEL SANTANA MOTA</t>
  </si>
  <si>
    <t>STALING ESPINOSA MOTA</t>
  </si>
  <si>
    <t>VICTOR MANUEL CHALAS SANTANA</t>
  </si>
  <si>
    <t>SEGURIDAD</t>
  </si>
  <si>
    <t>DIVISION DE COMUNICACIONES-URBE</t>
  </si>
  <si>
    <t>MIGUEL ÁNGEL HICIANO PEREYRA</t>
  </si>
  <si>
    <t>ANALISTA DE PLANIFICACION Y SEGURIDAD</t>
  </si>
  <si>
    <t>CHOFER I</t>
  </si>
  <si>
    <t xml:space="preserve">REPORTE DE NOMINA </t>
  </si>
  <si>
    <t>CAPITULO:  0201     SUBCAPTULO: 06     DAF:01     UE:0005     PROGRAMA: 18     SUBPROGRAMA: 0     PROYECTO: 0     ACTIVIDAD:0001     CUENTA: 2.1.1.2.08    FONDO:0100</t>
  </si>
  <si>
    <t>CONCEPTO PAGO SUELDO 000001 - EMPLEADOS FIJOS CORRESPONDIENTE AL MES DE ENERO 2024</t>
  </si>
  <si>
    <t>CONCEPTO PAGO SUELDO 000001 - EMPLEADOS TEMPORALES CORRESPONDIENTE AL MES DE ENERO 2024</t>
  </si>
  <si>
    <t>CONCEPTO PAGO SUELDO 000001 -  PERSONAL DE VIGILANCIA FIJOS CORRESPONDIENTE AL MES DE  ENERO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</si>
</sst>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Gotham Light"/>
      <family val="3"/>
    </font>
    <font>
      <b/>
      <sz val="10"/>
      <name val="Gotham Light"/>
      <family val="3"/>
    </font>
    <font>
      <b/>
      <sz val="10"/>
      <color theme="1"/>
      <name val="Gotham Light"/>
      <family val="3"/>
    </font>
    <font>
      <sz val="10"/>
      <color rgb="FF000000"/>
      <name val="Gotham Light"/>
      <family val="3"/>
    </font>
    <font>
      <b/>
      <sz val="12"/>
      <name val="Gotham Light"/>
      <family val="3"/>
    </font>
    <font>
      <sz val="12"/>
      <color theme="1"/>
      <name val="Gotham Light"/>
      <family val="3"/>
    </font>
    <font>
      <sz val="12"/>
      <color rgb="FF000000"/>
      <name val="Gotham Light"/>
      <family val="3"/>
    </font>
    <font>
      <sz val="12"/>
      <name val="Gotham Light"/>
      <family val="3"/>
    </font>
    <font>
      <b/>
      <sz val="12"/>
      <color theme="1"/>
      <name val="Gotham Light"/>
      <family val="3"/>
    </font>
    <font>
      <b/>
      <sz val="10"/>
      <name val="Gotham"/>
      <family val="3"/>
    </font>
    <font>
      <b/>
      <sz val="10.5"/>
      <color theme="0"/>
      <name val="Gotham Light"/>
      <family val="3"/>
    </font>
    <font>
      <sz val="10.5"/>
      <color theme="0"/>
      <name val="Gotham Light"/>
      <family val="3"/>
    </font>
    <font>
      <b/>
      <sz val="12"/>
      <color theme="0"/>
      <name val="Gotham Light"/>
      <family val="3"/>
    </font>
    <font>
      <sz val="12"/>
      <color theme="0"/>
      <name val="Gotham Light"/>
      <family val="3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rgb="FFFFFFFF"/>
      </patternFill>
    </fill>
    <fill>
      <patternFill patternType="solid">
        <fgColor theme="3" tint="9.9978637043366805E-2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81">
    <xf numFmtId="0" fontId="0" fillId="0" borderId="0" xfId="0"/>
    <xf numFmtId="0" fontId="2" fillId="2" borderId="1" xfId="0" applyFont="1" applyFill="1" applyBorder="1" applyAlignment="1">
      <alignment horizontal="left"/>
    </xf>
    <xf numFmtId="0" fontId="2" fillId="2" borderId="1" xfId="0" applyFont="1" applyFill="1" applyBorder="1"/>
    <xf numFmtId="0" fontId="2" fillId="3" borderId="1" xfId="0" applyFont="1" applyFill="1" applyBorder="1" applyAlignment="1">
      <alignment vertical="center" wrapText="1"/>
    </xf>
    <xf numFmtId="0" fontId="2" fillId="3" borderId="1" xfId="0" applyFont="1" applyFill="1" applyBorder="1" applyAlignment="1">
      <alignment wrapText="1"/>
    </xf>
    <xf numFmtId="0" fontId="2" fillId="3" borderId="1" xfId="0" applyFont="1" applyFill="1" applyBorder="1" applyAlignment="1">
      <alignment horizontal="left" vertical="center" wrapText="1"/>
    </xf>
    <xf numFmtId="0" fontId="2" fillId="4" borderId="1" xfId="0" applyFont="1" applyFill="1" applyBorder="1" applyAlignment="1">
      <alignment vertical="center" wrapText="1"/>
    </xf>
    <xf numFmtId="0" fontId="2" fillId="4" borderId="1" xfId="0" applyFont="1" applyFill="1" applyBorder="1" applyAlignment="1">
      <alignment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/>
    </xf>
    <xf numFmtId="0" fontId="2" fillId="2" borderId="9" xfId="0" applyFont="1" applyFill="1" applyBorder="1" applyAlignment="1">
      <alignment horizontal="left"/>
    </xf>
    <xf numFmtId="0" fontId="2" fillId="2" borderId="14" xfId="0" applyFont="1" applyFill="1" applyBorder="1" applyAlignment="1">
      <alignment horizontal="left"/>
    </xf>
    <xf numFmtId="4" fontId="2" fillId="3" borderId="1" xfId="1" applyNumberFormat="1" applyFont="1" applyFill="1" applyBorder="1" applyAlignment="1">
      <alignment horizontal="center" vertical="center" wrapText="1"/>
    </xf>
    <xf numFmtId="4" fontId="2" fillId="4" borderId="1" xfId="1" applyNumberFormat="1" applyFont="1" applyFill="1" applyBorder="1" applyAlignment="1">
      <alignment horizontal="center" vertical="center" wrapText="1"/>
    </xf>
    <xf numFmtId="4" fontId="2" fillId="2" borderId="1" xfId="1" applyNumberFormat="1" applyFont="1" applyFill="1" applyBorder="1" applyAlignment="1">
      <alignment horizontal="center" vertical="center" wrapText="1"/>
    </xf>
    <xf numFmtId="0" fontId="2" fillId="0" borderId="0" xfId="0" applyFont="1"/>
    <xf numFmtId="0" fontId="2" fillId="0" borderId="0" xfId="0" applyFont="1" applyAlignment="1">
      <alignment vertical="center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vertical="center" wrapText="1"/>
    </xf>
    <xf numFmtId="0" fontId="2" fillId="2" borderId="14" xfId="0" applyFont="1" applyFill="1" applyBorder="1" applyAlignment="1">
      <alignment wrapText="1"/>
    </xf>
    <xf numFmtId="0" fontId="5" fillId="5" borderId="14" xfId="0" applyFont="1" applyFill="1" applyBorder="1" applyAlignment="1">
      <alignment horizontal="left" vertical="center" wrapText="1"/>
    </xf>
    <xf numFmtId="0" fontId="2" fillId="2" borderId="14" xfId="0" applyFont="1" applyFill="1" applyBorder="1" applyAlignment="1">
      <alignment horizontal="left" vertical="center" wrapText="1"/>
    </xf>
    <xf numFmtId="39" fontId="2" fillId="2" borderId="14" xfId="1" applyNumberFormat="1" applyFont="1" applyFill="1" applyBorder="1" applyAlignment="1">
      <alignment horizontal="center" vertical="center" wrapText="1"/>
    </xf>
    <xf numFmtId="39" fontId="2" fillId="0" borderId="1" xfId="0" applyNumberFormat="1" applyFont="1" applyBorder="1" applyAlignment="1">
      <alignment horizontal="center"/>
    </xf>
    <xf numFmtId="39" fontId="2" fillId="2" borderId="1" xfId="1" applyNumberFormat="1" applyFont="1" applyFill="1" applyBorder="1" applyAlignment="1">
      <alignment horizontal="center" vertical="center" wrapText="1"/>
    </xf>
    <xf numFmtId="39" fontId="2" fillId="2" borderId="6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wrapText="1"/>
    </xf>
    <xf numFmtId="0" fontId="5" fillId="5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 wrapText="1"/>
    </xf>
    <xf numFmtId="39" fontId="2" fillId="2" borderId="1" xfId="0" applyNumberFormat="1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vertical="center" wrapText="1"/>
    </xf>
    <xf numFmtId="0" fontId="2" fillId="2" borderId="9" xfId="0" applyFont="1" applyFill="1" applyBorder="1" applyAlignment="1">
      <alignment wrapText="1"/>
    </xf>
    <xf numFmtId="0" fontId="5" fillId="5" borderId="9" xfId="0" applyFont="1" applyFill="1" applyBorder="1" applyAlignment="1">
      <alignment horizontal="left" vertical="center" wrapText="1"/>
    </xf>
    <xf numFmtId="0" fontId="2" fillId="2" borderId="9" xfId="0" applyFont="1" applyFill="1" applyBorder="1" applyAlignment="1">
      <alignment horizontal="left" vertical="center" wrapText="1"/>
    </xf>
    <xf numFmtId="39" fontId="2" fillId="2" borderId="9" xfId="1" applyNumberFormat="1" applyFont="1" applyFill="1" applyBorder="1" applyAlignment="1">
      <alignment horizontal="center" vertical="center" wrapText="1"/>
    </xf>
    <xf numFmtId="39" fontId="2" fillId="2" borderId="7" xfId="1" applyNumberFormat="1" applyFont="1" applyFill="1" applyBorder="1" applyAlignment="1">
      <alignment horizontal="center" vertical="center" wrapText="1"/>
    </xf>
    <xf numFmtId="39" fontId="2" fillId="2" borderId="16" xfId="1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center"/>
    </xf>
    <xf numFmtId="0" fontId="4" fillId="0" borderId="0" xfId="0" applyFont="1"/>
    <xf numFmtId="0" fontId="4" fillId="0" borderId="17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/>
    </xf>
    <xf numFmtId="0" fontId="4" fillId="0" borderId="0" xfId="0" applyFont="1" applyAlignment="1">
      <alignment vertical="center" wrapText="1"/>
    </xf>
    <xf numFmtId="39" fontId="2" fillId="2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3" fillId="2" borderId="0" xfId="0" applyFont="1" applyFill="1" applyAlignment="1">
      <alignment wrapText="1"/>
    </xf>
    <xf numFmtId="39" fontId="2" fillId="0" borderId="0" xfId="0" applyNumberFormat="1" applyFont="1" applyAlignment="1">
      <alignment horizontal="center"/>
    </xf>
    <xf numFmtId="0" fontId="3" fillId="2" borderId="0" xfId="0" applyFont="1" applyFill="1"/>
    <xf numFmtId="39" fontId="2" fillId="2" borderId="1" xfId="1" applyNumberFormat="1" applyFont="1" applyFill="1" applyBorder="1" applyAlignment="1">
      <alignment horizontal="center" wrapText="1"/>
    </xf>
    <xf numFmtId="0" fontId="4" fillId="2" borderId="0" xfId="0" applyFont="1" applyFill="1"/>
    <xf numFmtId="39" fontId="2" fillId="2" borderId="14" xfId="1" applyNumberFormat="1" applyFont="1" applyFill="1" applyBorder="1" applyAlignment="1">
      <alignment horizontal="center" wrapText="1"/>
    </xf>
    <xf numFmtId="4" fontId="2" fillId="3" borderId="1" xfId="1" applyNumberFormat="1" applyFont="1" applyFill="1" applyBorder="1" applyAlignment="1">
      <alignment horizontal="center" wrapText="1"/>
    </xf>
    <xf numFmtId="39" fontId="2" fillId="2" borderId="1" xfId="0" applyNumberFormat="1" applyFont="1" applyFill="1" applyBorder="1" applyAlignment="1">
      <alignment horizontal="center" wrapText="1"/>
    </xf>
    <xf numFmtId="4" fontId="2" fillId="4" borderId="1" xfId="1" applyNumberFormat="1" applyFont="1" applyFill="1" applyBorder="1" applyAlignment="1">
      <alignment horizontal="center" wrapText="1"/>
    </xf>
    <xf numFmtId="0" fontId="2" fillId="2" borderId="14" xfId="0" applyFont="1" applyFill="1" applyBorder="1" applyAlignment="1">
      <alignment horizontal="left" wrapText="1"/>
    </xf>
    <xf numFmtId="0" fontId="5" fillId="5" borderId="1" xfId="0" applyFont="1" applyFill="1" applyBorder="1" applyAlignment="1">
      <alignment horizontal="left" wrapText="1"/>
    </xf>
    <xf numFmtId="0" fontId="2" fillId="2" borderId="1" xfId="0" applyFont="1" applyFill="1" applyBorder="1" applyAlignment="1">
      <alignment horizontal="left" wrapText="1"/>
    </xf>
    <xf numFmtId="0" fontId="2" fillId="3" borderId="1" xfId="0" applyFont="1" applyFill="1" applyBorder="1" applyAlignment="1">
      <alignment horizontal="left" wrapText="1"/>
    </xf>
    <xf numFmtId="0" fontId="2" fillId="4" borderId="1" xfId="0" applyFont="1" applyFill="1" applyBorder="1" applyAlignment="1">
      <alignment horizontal="left" wrapText="1"/>
    </xf>
    <xf numFmtId="0" fontId="4" fillId="0" borderId="17" xfId="0" applyFont="1" applyBorder="1"/>
    <xf numFmtId="0" fontId="5" fillId="5" borderId="14" xfId="0" applyFont="1" applyFill="1" applyBorder="1" applyAlignment="1">
      <alignment horizontal="left" wrapText="1"/>
    </xf>
    <xf numFmtId="39" fontId="2" fillId="2" borderId="0" xfId="0" applyNumberFormat="1" applyFont="1" applyFill="1"/>
    <xf numFmtId="0" fontId="6" fillId="2" borderId="0" xfId="0" applyFont="1" applyFill="1" applyAlignment="1">
      <alignment wrapText="1"/>
    </xf>
    <xf numFmtId="0" fontId="7" fillId="2" borderId="5" xfId="0" applyFont="1" applyFill="1" applyBorder="1" applyAlignment="1">
      <alignment horizontal="center" vertical="center" wrapText="1"/>
    </xf>
    <xf numFmtId="39" fontId="7" fillId="2" borderId="14" xfId="1" applyNumberFormat="1" applyFont="1" applyFill="1" applyBorder="1" applyAlignment="1">
      <alignment horizontal="center" wrapText="1"/>
    </xf>
    <xf numFmtId="39" fontId="7" fillId="2" borderId="14" xfId="1" applyNumberFormat="1" applyFont="1" applyFill="1" applyBorder="1" applyAlignment="1">
      <alignment horizontal="center" vertical="center" wrapText="1"/>
    </xf>
    <xf numFmtId="39" fontId="7" fillId="0" borderId="1" xfId="0" applyNumberFormat="1" applyFont="1" applyBorder="1" applyAlignment="1">
      <alignment horizontal="center"/>
    </xf>
    <xf numFmtId="39" fontId="7" fillId="2" borderId="1" xfId="1" applyNumberFormat="1" applyFont="1" applyFill="1" applyBorder="1" applyAlignment="1">
      <alignment horizontal="center" wrapText="1"/>
    </xf>
    <xf numFmtId="39" fontId="7" fillId="2" borderId="1" xfId="0" applyNumberFormat="1" applyFont="1" applyFill="1" applyBorder="1" applyAlignment="1">
      <alignment horizontal="center"/>
    </xf>
    <xf numFmtId="39" fontId="7" fillId="2" borderId="6" xfId="0" applyNumberFormat="1" applyFont="1" applyFill="1" applyBorder="1" applyAlignment="1">
      <alignment horizontal="center" wrapText="1"/>
    </xf>
    <xf numFmtId="0" fontId="7" fillId="0" borderId="0" xfId="0" applyFont="1"/>
    <xf numFmtId="0" fontId="7" fillId="2" borderId="1" xfId="0" applyFont="1" applyFill="1" applyBorder="1" applyAlignment="1">
      <alignment wrapText="1"/>
    </xf>
    <xf numFmtId="0" fontId="9" fillId="2" borderId="1" xfId="0" applyFont="1" applyFill="1" applyBorder="1" applyAlignment="1">
      <alignment horizontal="left" vertical="center" wrapText="1"/>
    </xf>
    <xf numFmtId="0" fontId="7" fillId="2" borderId="0" xfId="0" applyFont="1" applyFill="1"/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39" fontId="7" fillId="2" borderId="0" xfId="0" applyNumberFormat="1" applyFont="1" applyFill="1"/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10" fillId="0" borderId="0" xfId="0" applyFont="1"/>
    <xf numFmtId="0" fontId="10" fillId="0" borderId="17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10" fillId="0" borderId="17" xfId="0" applyFont="1" applyBorder="1"/>
    <xf numFmtId="0" fontId="10" fillId="0" borderId="0" xfId="0" applyFont="1" applyAlignment="1">
      <alignment vertical="center" wrapText="1"/>
    </xf>
    <xf numFmtId="0" fontId="10" fillId="2" borderId="0" xfId="0" applyFont="1" applyFill="1"/>
    <xf numFmtId="39" fontId="7" fillId="2" borderId="1" xfId="1" applyNumberFormat="1" applyFont="1" applyFill="1" applyBorder="1" applyAlignment="1">
      <alignment horizontal="center" vertical="center" wrapText="1"/>
    </xf>
    <xf numFmtId="4" fontId="7" fillId="3" borderId="1" xfId="1" applyNumberFormat="1" applyFont="1" applyFill="1" applyBorder="1" applyAlignment="1">
      <alignment horizontal="center" wrapText="1"/>
    </xf>
    <xf numFmtId="39" fontId="7" fillId="2" borderId="1" xfId="0" applyNumberFormat="1" applyFont="1" applyFill="1" applyBorder="1" applyAlignment="1">
      <alignment horizontal="center" wrapText="1"/>
    </xf>
    <xf numFmtId="4" fontId="7" fillId="4" borderId="1" xfId="1" applyNumberFormat="1" applyFont="1" applyFill="1" applyBorder="1" applyAlignment="1">
      <alignment horizontal="center" wrapText="1"/>
    </xf>
    <xf numFmtId="39" fontId="7" fillId="0" borderId="0" xfId="0" applyNumberFormat="1" applyFont="1" applyAlignment="1">
      <alignment horizontal="center"/>
    </xf>
    <xf numFmtId="0" fontId="9" fillId="2" borderId="1" xfId="0" applyFont="1" applyFill="1" applyBorder="1" applyAlignment="1">
      <alignment horizontal="left" wrapText="1"/>
    </xf>
    <xf numFmtId="0" fontId="6" fillId="2" borderId="0" xfId="0" applyFont="1" applyFill="1" applyAlignment="1">
      <alignment horizontal="left" wrapText="1"/>
    </xf>
    <xf numFmtId="0" fontId="7" fillId="2" borderId="14" xfId="0" applyFont="1" applyFill="1" applyBorder="1" applyAlignment="1">
      <alignment horizontal="left" vertical="center" wrapText="1"/>
    </xf>
    <xf numFmtId="0" fontId="7" fillId="0" borderId="0" xfId="0" applyFont="1" applyAlignment="1">
      <alignment horizontal="left" wrapText="1"/>
    </xf>
    <xf numFmtId="0" fontId="10" fillId="0" borderId="0" xfId="0" applyFont="1" applyAlignment="1">
      <alignment horizontal="left" wrapText="1"/>
    </xf>
    <xf numFmtId="39" fontId="7" fillId="2" borderId="14" xfId="1" applyNumberFormat="1" applyFont="1" applyFill="1" applyBorder="1" applyAlignment="1">
      <alignment horizontal="left" vertical="center" wrapText="1"/>
    </xf>
    <xf numFmtId="39" fontId="7" fillId="2" borderId="1" xfId="1" applyNumberFormat="1" applyFont="1" applyFill="1" applyBorder="1" applyAlignment="1">
      <alignment horizontal="left" vertical="center" wrapText="1"/>
    </xf>
    <xf numFmtId="4" fontId="7" fillId="2" borderId="1" xfId="1" applyNumberFormat="1" applyFont="1" applyFill="1" applyBorder="1" applyAlignment="1">
      <alignment horizontal="left" vertical="center" wrapText="1"/>
    </xf>
    <xf numFmtId="0" fontId="6" fillId="2" borderId="0" xfId="0" applyFont="1" applyFill="1" applyAlignment="1">
      <alignment horizontal="center" wrapText="1"/>
    </xf>
    <xf numFmtId="0" fontId="8" fillId="5" borderId="14" xfId="0" applyFont="1" applyFill="1" applyBorder="1" applyAlignment="1">
      <alignment horizontal="center" wrapText="1"/>
    </xf>
    <xf numFmtId="0" fontId="8" fillId="5" borderId="1" xfId="0" applyFont="1" applyFill="1" applyBorder="1" applyAlignment="1">
      <alignment horizontal="center" wrapText="1"/>
    </xf>
    <xf numFmtId="43" fontId="2" fillId="0" borderId="0" xfId="0" applyNumberFormat="1" applyFont="1" applyAlignment="1">
      <alignment horizontal="center"/>
    </xf>
    <xf numFmtId="0" fontId="11" fillId="2" borderId="19" xfId="0" applyFont="1" applyFill="1" applyBorder="1" applyAlignment="1">
      <alignment vertical="center" wrapText="1"/>
    </xf>
    <xf numFmtId="0" fontId="11" fillId="2" borderId="20" xfId="0" applyFont="1" applyFill="1" applyBorder="1" applyAlignment="1">
      <alignment vertical="center" wrapText="1"/>
    </xf>
    <xf numFmtId="0" fontId="11" fillId="2" borderId="23" xfId="0" applyFont="1" applyFill="1" applyBorder="1" applyAlignment="1">
      <alignment vertical="center" wrapText="1"/>
    </xf>
    <xf numFmtId="0" fontId="11" fillId="2" borderId="24" xfId="0" applyFont="1" applyFill="1" applyBorder="1" applyAlignment="1">
      <alignment vertical="center" wrapText="1"/>
    </xf>
    <xf numFmtId="0" fontId="11" fillId="2" borderId="27" xfId="0" applyFont="1" applyFill="1" applyBorder="1" applyAlignment="1">
      <alignment vertical="center" wrapText="1"/>
    </xf>
    <xf numFmtId="0" fontId="11" fillId="2" borderId="28" xfId="0" applyFont="1" applyFill="1" applyBorder="1" applyAlignment="1">
      <alignment vertical="center" wrapText="1"/>
    </xf>
    <xf numFmtId="0" fontId="12" fillId="6" borderId="12" xfId="0" applyFont="1" applyFill="1" applyBorder="1" applyAlignment="1">
      <alignment horizontal="center" vertical="center" wrapText="1"/>
    </xf>
    <xf numFmtId="0" fontId="12" fillId="6" borderId="4" xfId="0" applyFont="1" applyFill="1" applyBorder="1" applyAlignment="1">
      <alignment horizontal="center" vertical="center" wrapText="1"/>
    </xf>
    <xf numFmtId="0" fontId="12" fillId="6" borderId="4" xfId="0" applyFont="1" applyFill="1" applyBorder="1" applyAlignment="1">
      <alignment horizontal="center" vertical="center"/>
    </xf>
    <xf numFmtId="0" fontId="12" fillId="6" borderId="13" xfId="0" applyFont="1" applyFill="1" applyBorder="1" applyAlignment="1">
      <alignment horizontal="center" vertical="center" wrapText="1"/>
    </xf>
    <xf numFmtId="0" fontId="12" fillId="6" borderId="2" xfId="0" applyFont="1" applyFill="1" applyBorder="1" applyAlignment="1">
      <alignment horizontal="center" vertical="center" wrapText="1"/>
    </xf>
    <xf numFmtId="0" fontId="12" fillId="6" borderId="3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2" fillId="6" borderId="10" xfId="0" applyFont="1" applyFill="1" applyBorder="1"/>
    <xf numFmtId="0" fontId="12" fillId="6" borderId="11" xfId="0" applyFont="1" applyFill="1" applyBorder="1" applyAlignment="1">
      <alignment vertical="center" wrapText="1"/>
    </xf>
    <xf numFmtId="0" fontId="12" fillId="6" borderId="11" xfId="0" applyFont="1" applyFill="1" applyBorder="1" applyAlignment="1">
      <alignment wrapText="1"/>
    </xf>
    <xf numFmtId="0" fontId="12" fillId="6" borderId="11" xfId="0" applyFont="1" applyFill="1" applyBorder="1"/>
    <xf numFmtId="0" fontId="12" fillId="6" borderId="11" xfId="0" applyFont="1" applyFill="1" applyBorder="1" applyAlignment="1">
      <alignment horizontal="center"/>
    </xf>
    <xf numFmtId="39" fontId="12" fillId="6" borderId="11" xfId="1" applyNumberFormat="1" applyFont="1" applyFill="1" applyBorder="1" applyAlignment="1">
      <alignment horizontal="center" wrapText="1"/>
    </xf>
    <xf numFmtId="39" fontId="12" fillId="6" borderId="15" xfId="1" applyNumberFormat="1" applyFont="1" applyFill="1" applyBorder="1" applyAlignment="1">
      <alignment horizontal="center" wrapText="1"/>
    </xf>
    <xf numFmtId="39" fontId="12" fillId="6" borderId="4" xfId="1" applyNumberFormat="1" applyFont="1" applyFill="1" applyBorder="1" applyAlignment="1">
      <alignment horizontal="center" wrapText="1"/>
    </xf>
    <xf numFmtId="0" fontId="13" fillId="0" borderId="0" xfId="0" applyFont="1"/>
    <xf numFmtId="0" fontId="12" fillId="2" borderId="0" xfId="0" applyFont="1" applyFill="1" applyAlignment="1">
      <alignment horizontal="center" vertical="center"/>
    </xf>
    <xf numFmtId="0" fontId="12" fillId="0" borderId="0" xfId="0" applyFont="1" applyAlignment="1">
      <alignment horizontal="center" vertical="center"/>
    </xf>
    <xf numFmtId="39" fontId="12" fillId="6" borderId="11" xfId="1" applyNumberFormat="1" applyFont="1" applyFill="1" applyBorder="1" applyAlignment="1">
      <alignment horizontal="center" vertical="center" wrapText="1"/>
    </xf>
    <xf numFmtId="39" fontId="12" fillId="6" borderId="15" xfId="1" applyNumberFormat="1" applyFont="1" applyFill="1" applyBorder="1" applyAlignment="1">
      <alignment horizontal="center" vertical="center" wrapText="1"/>
    </xf>
    <xf numFmtId="39" fontId="12" fillId="6" borderId="4" xfId="1" applyNumberFormat="1" applyFont="1" applyFill="1" applyBorder="1" applyAlignment="1">
      <alignment horizontal="center" vertical="center" wrapText="1"/>
    </xf>
    <xf numFmtId="0" fontId="12" fillId="0" borderId="0" xfId="0" applyFont="1"/>
    <xf numFmtId="0" fontId="4" fillId="0" borderId="0" xfId="0" applyFont="1" applyAlignment="1">
      <alignment horizontal="center" wrapText="1"/>
    </xf>
    <xf numFmtId="0" fontId="11" fillId="2" borderId="21" xfId="0" applyFont="1" applyFill="1" applyBorder="1" applyAlignment="1">
      <alignment horizontal="center" vertical="center" wrapText="1"/>
    </xf>
    <xf numFmtId="0" fontId="11" fillId="2" borderId="22" xfId="0" applyFont="1" applyFill="1" applyBorder="1" applyAlignment="1">
      <alignment horizontal="center" vertical="center" wrapText="1"/>
    </xf>
    <xf numFmtId="0" fontId="11" fillId="2" borderId="25" xfId="0" applyFont="1" applyFill="1" applyBorder="1" applyAlignment="1">
      <alignment horizontal="center" vertical="center" wrapText="1"/>
    </xf>
    <xf numFmtId="0" fontId="11" fillId="2" borderId="26" xfId="0" applyFont="1" applyFill="1" applyBorder="1" applyAlignment="1">
      <alignment horizontal="center" vertical="center" wrapText="1"/>
    </xf>
    <xf numFmtId="0" fontId="11" fillId="2" borderId="29" xfId="0" applyFont="1" applyFill="1" applyBorder="1" applyAlignment="1">
      <alignment horizontal="center" vertical="center" wrapText="1"/>
    </xf>
    <xf numFmtId="0" fontId="11" fillId="2" borderId="30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/>
    </xf>
    <xf numFmtId="0" fontId="4" fillId="0" borderId="0" xfId="0" applyFont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4" fillId="0" borderId="17" xfId="0" applyFont="1" applyBorder="1" applyAlignment="1">
      <alignment horizontal="center"/>
    </xf>
    <xf numFmtId="0" fontId="11" fillId="2" borderId="31" xfId="0" applyFont="1" applyFill="1" applyBorder="1" applyAlignment="1">
      <alignment horizontal="center" vertical="center" wrapText="1"/>
    </xf>
    <xf numFmtId="0" fontId="11" fillId="2" borderId="32" xfId="0" applyFont="1" applyFill="1" applyBorder="1" applyAlignment="1">
      <alignment horizontal="center" vertical="center" wrapText="1"/>
    </xf>
    <xf numFmtId="0" fontId="11" fillId="2" borderId="33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10" fillId="0" borderId="18" xfId="0" applyFont="1" applyBorder="1" applyAlignment="1">
      <alignment horizontal="center"/>
    </xf>
    <xf numFmtId="0" fontId="6" fillId="2" borderId="19" xfId="0" applyFont="1" applyFill="1" applyBorder="1" applyAlignment="1">
      <alignment horizontal="center" wrapText="1"/>
    </xf>
    <xf numFmtId="0" fontId="6" fillId="2" borderId="20" xfId="0" applyFont="1" applyFill="1" applyBorder="1" applyAlignment="1">
      <alignment horizontal="center" wrapText="1"/>
    </xf>
    <xf numFmtId="0" fontId="6" fillId="2" borderId="23" xfId="0" applyFont="1" applyFill="1" applyBorder="1" applyAlignment="1">
      <alignment horizontal="center" wrapText="1"/>
    </xf>
    <xf numFmtId="0" fontId="6" fillId="2" borderId="24" xfId="0" applyFont="1" applyFill="1" applyBorder="1" applyAlignment="1">
      <alignment horizontal="center" wrapText="1"/>
    </xf>
    <xf numFmtId="0" fontId="6" fillId="2" borderId="27" xfId="0" applyFont="1" applyFill="1" applyBorder="1" applyAlignment="1">
      <alignment horizontal="center" wrapText="1"/>
    </xf>
    <xf numFmtId="0" fontId="6" fillId="2" borderId="28" xfId="0" applyFont="1" applyFill="1" applyBorder="1" applyAlignment="1">
      <alignment horizontal="center" wrapText="1"/>
    </xf>
    <xf numFmtId="0" fontId="6" fillId="2" borderId="12" xfId="0" applyFont="1" applyFill="1" applyBorder="1" applyAlignment="1">
      <alignment horizontal="center"/>
    </xf>
    <xf numFmtId="0" fontId="6" fillId="2" borderId="21" xfId="0" applyFont="1" applyFill="1" applyBorder="1" applyAlignment="1">
      <alignment horizontal="center"/>
    </xf>
    <xf numFmtId="0" fontId="6" fillId="2" borderId="22" xfId="0" applyFont="1" applyFill="1" applyBorder="1" applyAlignment="1">
      <alignment horizontal="center"/>
    </xf>
    <xf numFmtId="0" fontId="6" fillId="2" borderId="37" xfId="0" applyFont="1" applyFill="1" applyBorder="1" applyAlignment="1">
      <alignment horizontal="center"/>
    </xf>
    <xf numFmtId="0" fontId="6" fillId="2" borderId="25" xfId="0" applyFont="1" applyFill="1" applyBorder="1" applyAlignment="1">
      <alignment horizontal="center"/>
    </xf>
    <xf numFmtId="0" fontId="6" fillId="2" borderId="26" xfId="0" applyFont="1" applyFill="1" applyBorder="1" applyAlignment="1">
      <alignment horizontal="center"/>
    </xf>
    <xf numFmtId="0" fontId="6" fillId="2" borderId="38" xfId="0" applyFont="1" applyFill="1" applyBorder="1" applyAlignment="1">
      <alignment horizontal="center"/>
    </xf>
    <xf numFmtId="0" fontId="6" fillId="2" borderId="29" xfId="0" applyFont="1" applyFill="1" applyBorder="1" applyAlignment="1">
      <alignment horizontal="center"/>
    </xf>
    <xf numFmtId="0" fontId="6" fillId="2" borderId="30" xfId="0" applyFont="1" applyFill="1" applyBorder="1" applyAlignment="1">
      <alignment horizontal="center"/>
    </xf>
    <xf numFmtId="0" fontId="14" fillId="6" borderId="12" xfId="0" applyFont="1" applyFill="1" applyBorder="1" applyAlignment="1">
      <alignment horizontal="center" vertical="center" wrapText="1"/>
    </xf>
    <xf numFmtId="0" fontId="14" fillId="6" borderId="4" xfId="0" applyFont="1" applyFill="1" applyBorder="1" applyAlignment="1">
      <alignment horizontal="center" vertical="center" wrapText="1"/>
    </xf>
    <xf numFmtId="0" fontId="14" fillId="6" borderId="34" xfId="0" applyFont="1" applyFill="1" applyBorder="1" applyAlignment="1">
      <alignment horizontal="center" vertical="center" wrapText="1"/>
    </xf>
    <xf numFmtId="0" fontId="14" fillId="6" borderId="34" xfId="0" applyFont="1" applyFill="1" applyBorder="1" applyAlignment="1">
      <alignment horizontal="center" vertical="center"/>
    </xf>
    <xf numFmtId="0" fontId="14" fillId="6" borderId="35" xfId="0" applyFont="1" applyFill="1" applyBorder="1" applyAlignment="1">
      <alignment horizontal="center" vertical="center" wrapText="1"/>
    </xf>
    <xf numFmtId="0" fontId="14" fillId="6" borderId="14" xfId="0" applyFont="1" applyFill="1" applyBorder="1" applyAlignment="1">
      <alignment horizontal="center" vertical="center" wrapText="1"/>
    </xf>
    <xf numFmtId="0" fontId="14" fillId="6" borderId="36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14" fillId="6" borderId="10" xfId="0" applyFont="1" applyFill="1" applyBorder="1" applyAlignment="1">
      <alignment horizontal="center" vertical="center"/>
    </xf>
    <xf numFmtId="0" fontId="14" fillId="6" borderId="11" xfId="0" applyFont="1" applyFill="1" applyBorder="1" applyAlignment="1">
      <alignment horizontal="center" vertical="center" wrapText="1"/>
    </xf>
    <xf numFmtId="0" fontId="14" fillId="6" borderId="11" xfId="0" applyFont="1" applyFill="1" applyBorder="1" applyAlignment="1">
      <alignment horizontal="center" vertical="center"/>
    </xf>
    <xf numFmtId="39" fontId="14" fillId="6" borderId="11" xfId="1" applyNumberFormat="1" applyFont="1" applyFill="1" applyBorder="1" applyAlignment="1">
      <alignment horizontal="center" vertical="center" wrapText="1"/>
    </xf>
    <xf numFmtId="39" fontId="14" fillId="6" borderId="15" xfId="1" applyNumberFormat="1" applyFont="1" applyFill="1" applyBorder="1" applyAlignment="1">
      <alignment horizontal="center" vertical="center" wrapText="1"/>
    </xf>
    <xf numFmtId="39" fontId="14" fillId="6" borderId="4" xfId="1" applyNumberFormat="1" applyFont="1" applyFill="1" applyBorder="1" applyAlignment="1">
      <alignment horizontal="center" vertical="center" wrapText="1"/>
    </xf>
  </cellXfs>
  <cellStyles count="2">
    <cellStyle name="Millares" xfId="1" builtinId="3"/>
    <cellStyle name="Normal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242847</xdr:colOff>
      <xdr:row>3</xdr:row>
      <xdr:rowOff>24819</xdr:rowOff>
    </xdr:from>
    <xdr:to>
      <xdr:col>2</xdr:col>
      <xdr:colOff>2718843</xdr:colOff>
      <xdr:row>5</xdr:row>
      <xdr:rowOff>306918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DD788A9-14AE-4390-8E6F-9DD7B6F36F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14372" y="710619"/>
          <a:ext cx="2943778" cy="74353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274597</xdr:colOff>
      <xdr:row>1</xdr:row>
      <xdr:rowOff>77738</xdr:rowOff>
    </xdr:from>
    <xdr:to>
      <xdr:col>2</xdr:col>
      <xdr:colOff>2570675</xdr:colOff>
      <xdr:row>3</xdr:row>
      <xdr:rowOff>232834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1D7DE604-9EB9-40FA-AF21-179E98C56C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47180" y="321155"/>
          <a:ext cx="2941662" cy="62076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185737</xdr:colOff>
      <xdr:row>1</xdr:row>
      <xdr:rowOff>142875</xdr:rowOff>
    </xdr:from>
    <xdr:to>
      <xdr:col>2</xdr:col>
      <xdr:colOff>2730658</xdr:colOff>
      <xdr:row>3</xdr:row>
      <xdr:rowOff>344762</xdr:rowOff>
    </xdr:to>
    <xdr:pic>
      <xdr:nvPicPr>
        <xdr:cNvPr id="4" name="Imagen 3" descr="Icono&#10;&#10;Descripción generada automáticamente con confianza media">
          <a:extLst>
            <a:ext uri="{FF2B5EF4-FFF2-40B4-BE49-F238E27FC236}">
              <a16:creationId xmlns:a16="http://schemas.microsoft.com/office/drawing/2014/main" id="{286996E8-96D1-454C-B5AF-EFF123A82A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9643" y="488156"/>
          <a:ext cx="3187859" cy="761481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972A80-6B3C-4D4F-A20A-C87F7844DC97}">
  <sheetPr>
    <pageSetUpPr fitToPage="1"/>
  </sheetPr>
  <dimension ref="B1:T499"/>
  <sheetViews>
    <sheetView topLeftCell="A3" zoomScale="90" zoomScaleNormal="90" workbookViewId="0">
      <pane ySplit="5" topLeftCell="A8" activePane="bottomLeft" state="frozen"/>
      <selection activeCell="A3" sqref="A3"/>
      <selection pane="bottomLeft" activeCell="B3" sqref="B3:P88"/>
    </sheetView>
  </sheetViews>
  <sheetFormatPr baseColWidth="10" defaultColWidth="11.5703125" defaultRowHeight="12.75" x14ac:dyDescent="0.2"/>
  <cols>
    <col min="1" max="1" width="6" style="15" customWidth="1"/>
    <col min="2" max="2" width="7" style="15" customWidth="1"/>
    <col min="3" max="3" width="46" style="15" customWidth="1"/>
    <col min="4" max="4" width="51.7109375" style="16" bestFit="1" customWidth="1"/>
    <col min="5" max="5" width="43.140625" style="17" customWidth="1"/>
    <col min="6" max="6" width="34.7109375" style="15" bestFit="1" customWidth="1"/>
    <col min="7" max="7" width="14.140625" style="15" customWidth="1"/>
    <col min="8" max="8" width="19.28515625" style="18" customWidth="1"/>
    <col min="9" max="9" width="14.42578125" style="18" bestFit="1" customWidth="1"/>
    <col min="10" max="10" width="16.28515625" style="18" customWidth="1"/>
    <col min="11" max="11" width="13.140625" style="18" customWidth="1"/>
    <col min="12" max="12" width="13" style="15" bestFit="1" customWidth="1"/>
    <col min="13" max="13" width="13.42578125" style="15" bestFit="1" customWidth="1"/>
    <col min="14" max="14" width="16.28515625" style="15" customWidth="1"/>
    <col min="15" max="15" width="17.5703125" style="15" customWidth="1"/>
    <col min="16" max="16" width="14.28515625" style="15" customWidth="1"/>
    <col min="17" max="16384" width="11.5703125" style="15"/>
  </cols>
  <sheetData>
    <row r="1" spans="2:20" s="52" customFormat="1" ht="18" customHeight="1" x14ac:dyDescent="0.2"/>
    <row r="2" spans="2:20" s="52" customFormat="1" ht="18" customHeight="1" x14ac:dyDescent="0.2"/>
    <row r="3" spans="2:20" s="52" customFormat="1" ht="18" customHeight="1" thickBot="1" x14ac:dyDescent="0.25"/>
    <row r="4" spans="2:20" s="52" customFormat="1" ht="18" customHeight="1" x14ac:dyDescent="0.2">
      <c r="B4" s="107"/>
      <c r="C4" s="108"/>
      <c r="D4" s="136" t="s">
        <v>281</v>
      </c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7"/>
    </row>
    <row r="5" spans="2:20" s="52" customFormat="1" ht="18" customHeight="1" x14ac:dyDescent="0.2">
      <c r="B5" s="109"/>
      <c r="C5" s="110"/>
      <c r="D5" s="138" t="s">
        <v>284</v>
      </c>
      <c r="E5" s="138"/>
      <c r="F5" s="138"/>
      <c r="G5" s="138"/>
      <c r="H5" s="138"/>
      <c r="I5" s="138"/>
      <c r="J5" s="138"/>
      <c r="K5" s="138"/>
      <c r="L5" s="138"/>
      <c r="M5" s="138"/>
      <c r="N5" s="138"/>
      <c r="O5" s="138"/>
      <c r="P5" s="139"/>
    </row>
    <row r="6" spans="2:20" s="52" customFormat="1" ht="25.5" customHeight="1" thickBot="1" x14ac:dyDescent="0.25">
      <c r="B6" s="111"/>
      <c r="C6" s="112"/>
      <c r="D6" s="140" t="s">
        <v>282</v>
      </c>
      <c r="E6" s="140"/>
      <c r="F6" s="140"/>
      <c r="G6" s="140"/>
      <c r="H6" s="140"/>
      <c r="I6" s="140"/>
      <c r="J6" s="140"/>
      <c r="K6" s="140"/>
      <c r="L6" s="140"/>
      <c r="M6" s="140"/>
      <c r="N6" s="140"/>
      <c r="O6" s="140"/>
      <c r="P6" s="141"/>
    </row>
    <row r="7" spans="2:20" s="130" customFormat="1" ht="27.6" customHeight="1" thickBot="1" x14ac:dyDescent="0.3">
      <c r="B7" s="113" t="s">
        <v>0</v>
      </c>
      <c r="C7" s="114" t="s">
        <v>1</v>
      </c>
      <c r="D7" s="115" t="s">
        <v>2</v>
      </c>
      <c r="E7" s="115" t="s">
        <v>3</v>
      </c>
      <c r="F7" s="114" t="s">
        <v>4</v>
      </c>
      <c r="G7" s="114" t="s">
        <v>5</v>
      </c>
      <c r="H7" s="114" t="s">
        <v>6</v>
      </c>
      <c r="I7" s="114" t="s">
        <v>7</v>
      </c>
      <c r="J7" s="116" t="s">
        <v>8</v>
      </c>
      <c r="K7" s="117" t="s">
        <v>9</v>
      </c>
      <c r="L7" s="117" t="s">
        <v>10</v>
      </c>
      <c r="M7" s="117" t="s">
        <v>11</v>
      </c>
      <c r="N7" s="117" t="s">
        <v>12</v>
      </c>
      <c r="O7" s="117" t="s">
        <v>13</v>
      </c>
      <c r="P7" s="118" t="s">
        <v>14</v>
      </c>
      <c r="Q7" s="129"/>
      <c r="R7" s="129"/>
      <c r="S7" s="129"/>
      <c r="T7" s="129"/>
    </row>
    <row r="8" spans="2:20" ht="27.6" customHeight="1" x14ac:dyDescent="0.2">
      <c r="B8" s="19">
        <v>1</v>
      </c>
      <c r="C8" s="11" t="s">
        <v>15</v>
      </c>
      <c r="D8" s="20" t="s">
        <v>88</v>
      </c>
      <c r="E8" s="21" t="s">
        <v>89</v>
      </c>
      <c r="F8" s="22" t="s">
        <v>145</v>
      </c>
      <c r="G8" s="23" t="s">
        <v>146</v>
      </c>
      <c r="H8" s="24">
        <v>90000</v>
      </c>
      <c r="I8" s="24">
        <v>0</v>
      </c>
      <c r="J8" s="25">
        <f>H8</f>
        <v>90000</v>
      </c>
      <c r="K8" s="26">
        <v>2583</v>
      </c>
      <c r="L8" s="26">
        <v>9753.1200000000008</v>
      </c>
      <c r="M8" s="26">
        <v>2736</v>
      </c>
      <c r="N8" s="26">
        <v>25</v>
      </c>
      <c r="O8" s="25">
        <f>+K8+L8+M8+N8</f>
        <v>15097.12</v>
      </c>
      <c r="P8" s="27">
        <f>J8-O8</f>
        <v>74902.880000000005</v>
      </c>
    </row>
    <row r="9" spans="2:20" ht="27.6" customHeight="1" x14ac:dyDescent="0.2">
      <c r="B9" s="19">
        <f t="shared" ref="B9:B72" si="0">B8+1</f>
        <v>2</v>
      </c>
      <c r="C9" s="1" t="s">
        <v>16</v>
      </c>
      <c r="D9" s="28" t="s">
        <v>90</v>
      </c>
      <c r="E9" s="29" t="s">
        <v>91</v>
      </c>
      <c r="F9" s="30" t="s">
        <v>145</v>
      </c>
      <c r="G9" s="30" t="s">
        <v>146</v>
      </c>
      <c r="H9" s="26">
        <v>50000</v>
      </c>
      <c r="I9" s="26">
        <v>0</v>
      </c>
      <c r="J9" s="25">
        <f t="shared" ref="J9:J72" si="1">H9</f>
        <v>50000</v>
      </c>
      <c r="K9" s="26">
        <v>1435</v>
      </c>
      <c r="L9" s="26">
        <v>1854</v>
      </c>
      <c r="M9" s="26">
        <v>1520</v>
      </c>
      <c r="N9" s="26">
        <v>1474.63</v>
      </c>
      <c r="O9" s="25">
        <f t="shared" ref="O9:O72" si="2">+K9+L9+M9+N9</f>
        <v>6283.63</v>
      </c>
      <c r="P9" s="27">
        <f t="shared" ref="P9:P72" si="3">J9-O9</f>
        <v>43716.37</v>
      </c>
    </row>
    <row r="10" spans="2:20" ht="27.6" customHeight="1" x14ac:dyDescent="0.2">
      <c r="B10" s="19">
        <f t="shared" si="0"/>
        <v>3</v>
      </c>
      <c r="C10" s="1" t="s">
        <v>17</v>
      </c>
      <c r="D10" s="28" t="s">
        <v>92</v>
      </c>
      <c r="E10" s="29" t="s">
        <v>93</v>
      </c>
      <c r="F10" s="30" t="s">
        <v>145</v>
      </c>
      <c r="G10" s="30" t="s">
        <v>146</v>
      </c>
      <c r="H10" s="26">
        <v>20000</v>
      </c>
      <c r="I10" s="26">
        <v>0</v>
      </c>
      <c r="J10" s="25">
        <f t="shared" si="1"/>
        <v>20000</v>
      </c>
      <c r="K10" s="26">
        <v>574</v>
      </c>
      <c r="L10" s="26">
        <v>0</v>
      </c>
      <c r="M10" s="26">
        <v>608</v>
      </c>
      <c r="N10" s="26">
        <v>25</v>
      </c>
      <c r="O10" s="25">
        <f t="shared" si="2"/>
        <v>1207</v>
      </c>
      <c r="P10" s="27">
        <f t="shared" si="3"/>
        <v>18793</v>
      </c>
    </row>
    <row r="11" spans="2:20" ht="27.6" customHeight="1" x14ac:dyDescent="0.2">
      <c r="B11" s="19">
        <f t="shared" si="0"/>
        <v>4</v>
      </c>
      <c r="C11" s="1" t="s">
        <v>18</v>
      </c>
      <c r="D11" s="28" t="s">
        <v>94</v>
      </c>
      <c r="E11" s="29" t="s">
        <v>95</v>
      </c>
      <c r="F11" s="30" t="s">
        <v>145</v>
      </c>
      <c r="G11" s="30" t="s">
        <v>146</v>
      </c>
      <c r="H11" s="26">
        <v>80000</v>
      </c>
      <c r="I11" s="26">
        <v>0</v>
      </c>
      <c r="J11" s="25">
        <f t="shared" si="1"/>
        <v>80000</v>
      </c>
      <c r="K11" s="26">
        <v>2296</v>
      </c>
      <c r="L11" s="26">
        <v>7400.87</v>
      </c>
      <c r="M11" s="26">
        <v>2432</v>
      </c>
      <c r="N11" s="26">
        <v>7083.5</v>
      </c>
      <c r="O11" s="25">
        <f t="shared" si="2"/>
        <v>19212.37</v>
      </c>
      <c r="P11" s="27">
        <f t="shared" si="3"/>
        <v>60787.630000000005</v>
      </c>
    </row>
    <row r="12" spans="2:20" ht="27.6" customHeight="1" x14ac:dyDescent="0.2">
      <c r="B12" s="19">
        <f t="shared" si="0"/>
        <v>5</v>
      </c>
      <c r="C12" s="31" t="s">
        <v>19</v>
      </c>
      <c r="D12" s="28" t="s">
        <v>94</v>
      </c>
      <c r="E12" s="29" t="s">
        <v>96</v>
      </c>
      <c r="F12" s="30" t="s">
        <v>145</v>
      </c>
      <c r="G12" s="31" t="s">
        <v>146</v>
      </c>
      <c r="H12" s="26">
        <v>70000</v>
      </c>
      <c r="I12" s="26">
        <v>0</v>
      </c>
      <c r="J12" s="25">
        <f t="shared" si="1"/>
        <v>70000</v>
      </c>
      <c r="K12" s="26">
        <v>2009</v>
      </c>
      <c r="L12" s="26">
        <v>5368.48</v>
      </c>
      <c r="M12" s="26">
        <v>2128</v>
      </c>
      <c r="N12" s="26">
        <v>25</v>
      </c>
      <c r="O12" s="25">
        <f t="shared" si="2"/>
        <v>9530.48</v>
      </c>
      <c r="P12" s="27">
        <f t="shared" si="3"/>
        <v>60469.520000000004</v>
      </c>
    </row>
    <row r="13" spans="2:20" ht="27.6" customHeight="1" x14ac:dyDescent="0.2">
      <c r="B13" s="19">
        <f t="shared" si="0"/>
        <v>6</v>
      </c>
      <c r="C13" s="1" t="s">
        <v>20</v>
      </c>
      <c r="D13" s="28" t="s">
        <v>92</v>
      </c>
      <c r="E13" s="29" t="s">
        <v>93</v>
      </c>
      <c r="F13" s="30" t="s">
        <v>145</v>
      </c>
      <c r="G13" s="31" t="s">
        <v>147</v>
      </c>
      <c r="H13" s="26">
        <v>25000</v>
      </c>
      <c r="I13" s="26">
        <v>0</v>
      </c>
      <c r="J13" s="25">
        <f t="shared" si="1"/>
        <v>25000</v>
      </c>
      <c r="K13" s="26">
        <v>717.5</v>
      </c>
      <c r="L13" s="26">
        <v>0</v>
      </c>
      <c r="M13" s="26">
        <v>760</v>
      </c>
      <c r="N13" s="26">
        <v>25</v>
      </c>
      <c r="O13" s="25">
        <f t="shared" si="2"/>
        <v>1502.5</v>
      </c>
      <c r="P13" s="27">
        <f t="shared" si="3"/>
        <v>23497.5</v>
      </c>
    </row>
    <row r="14" spans="2:20" ht="27.6" customHeight="1" x14ac:dyDescent="0.2">
      <c r="B14" s="19">
        <f t="shared" si="0"/>
        <v>7</v>
      </c>
      <c r="C14" s="1" t="s">
        <v>21</v>
      </c>
      <c r="D14" s="28" t="s">
        <v>97</v>
      </c>
      <c r="E14" s="29" t="s">
        <v>96</v>
      </c>
      <c r="F14" s="30" t="s">
        <v>145</v>
      </c>
      <c r="G14" s="31" t="s">
        <v>147</v>
      </c>
      <c r="H14" s="26">
        <v>80000</v>
      </c>
      <c r="I14" s="26">
        <v>0</v>
      </c>
      <c r="J14" s="25">
        <f t="shared" si="1"/>
        <v>80000</v>
      </c>
      <c r="K14" s="26">
        <v>2296</v>
      </c>
      <c r="L14" s="26">
        <v>7400.87</v>
      </c>
      <c r="M14" s="26">
        <v>2432</v>
      </c>
      <c r="N14" s="26">
        <v>25</v>
      </c>
      <c r="O14" s="25">
        <f t="shared" si="2"/>
        <v>12153.869999999999</v>
      </c>
      <c r="P14" s="27">
        <f t="shared" si="3"/>
        <v>67846.13</v>
      </c>
    </row>
    <row r="15" spans="2:20" ht="27.6" customHeight="1" x14ac:dyDescent="0.2">
      <c r="B15" s="19">
        <f t="shared" si="0"/>
        <v>8</v>
      </c>
      <c r="C15" s="1" t="s">
        <v>22</v>
      </c>
      <c r="D15" s="28" t="s">
        <v>97</v>
      </c>
      <c r="E15" s="29" t="s">
        <v>98</v>
      </c>
      <c r="F15" s="30" t="s">
        <v>145</v>
      </c>
      <c r="G15" s="31" t="s">
        <v>146</v>
      </c>
      <c r="H15" s="26">
        <v>28000</v>
      </c>
      <c r="I15" s="26">
        <v>0</v>
      </c>
      <c r="J15" s="25">
        <f t="shared" si="1"/>
        <v>28000</v>
      </c>
      <c r="K15" s="26">
        <v>803.6</v>
      </c>
      <c r="L15" s="26">
        <v>0</v>
      </c>
      <c r="M15" s="26">
        <v>851.2</v>
      </c>
      <c r="N15" s="26">
        <v>25</v>
      </c>
      <c r="O15" s="25">
        <f t="shared" si="2"/>
        <v>1679.8000000000002</v>
      </c>
      <c r="P15" s="27">
        <f t="shared" si="3"/>
        <v>26320.2</v>
      </c>
    </row>
    <row r="16" spans="2:20" ht="27.6" customHeight="1" x14ac:dyDescent="0.2">
      <c r="B16" s="19">
        <f t="shared" si="0"/>
        <v>9</v>
      </c>
      <c r="C16" s="1" t="s">
        <v>23</v>
      </c>
      <c r="D16" s="28" t="s">
        <v>99</v>
      </c>
      <c r="E16" s="29" t="s">
        <v>89</v>
      </c>
      <c r="F16" s="30" t="s">
        <v>145</v>
      </c>
      <c r="G16" s="31" t="s">
        <v>146</v>
      </c>
      <c r="H16" s="26">
        <v>70000</v>
      </c>
      <c r="I16" s="26">
        <v>0</v>
      </c>
      <c r="J16" s="25">
        <f t="shared" si="1"/>
        <v>70000</v>
      </c>
      <c r="K16" s="26">
        <v>2009</v>
      </c>
      <c r="L16" s="26">
        <v>5368.48</v>
      </c>
      <c r="M16" s="26">
        <v>2128</v>
      </c>
      <c r="N16" s="26">
        <v>25</v>
      </c>
      <c r="O16" s="25">
        <f t="shared" si="2"/>
        <v>9530.48</v>
      </c>
      <c r="P16" s="27">
        <f t="shared" si="3"/>
        <v>60469.520000000004</v>
      </c>
    </row>
    <row r="17" spans="2:16" ht="27.6" customHeight="1" x14ac:dyDescent="0.2">
      <c r="B17" s="19">
        <f t="shared" si="0"/>
        <v>10</v>
      </c>
      <c r="C17" s="1" t="s">
        <v>24</v>
      </c>
      <c r="D17" s="28" t="s">
        <v>99</v>
      </c>
      <c r="E17" s="29" t="s">
        <v>100</v>
      </c>
      <c r="F17" s="30" t="s">
        <v>145</v>
      </c>
      <c r="G17" s="31" t="s">
        <v>146</v>
      </c>
      <c r="H17" s="26">
        <v>90000</v>
      </c>
      <c r="I17" s="26">
        <v>0</v>
      </c>
      <c r="J17" s="25">
        <f t="shared" si="1"/>
        <v>90000</v>
      </c>
      <c r="K17" s="26">
        <v>2583</v>
      </c>
      <c r="L17" s="26">
        <v>9324.25</v>
      </c>
      <c r="M17" s="26">
        <v>2736</v>
      </c>
      <c r="N17" s="26">
        <v>1740.46</v>
      </c>
      <c r="O17" s="25">
        <f t="shared" si="2"/>
        <v>16383.71</v>
      </c>
      <c r="P17" s="27">
        <f t="shared" si="3"/>
        <v>73616.290000000008</v>
      </c>
    </row>
    <row r="18" spans="2:16" ht="27.6" customHeight="1" x14ac:dyDescent="0.2">
      <c r="B18" s="19">
        <f t="shared" si="0"/>
        <v>11</v>
      </c>
      <c r="C18" s="1" t="s">
        <v>25</v>
      </c>
      <c r="D18" s="28" t="s">
        <v>92</v>
      </c>
      <c r="E18" s="29" t="s">
        <v>93</v>
      </c>
      <c r="F18" s="30" t="s">
        <v>145</v>
      </c>
      <c r="G18" s="31" t="s">
        <v>147</v>
      </c>
      <c r="H18" s="26">
        <v>30000</v>
      </c>
      <c r="I18" s="26">
        <v>0</v>
      </c>
      <c r="J18" s="25">
        <f t="shared" si="1"/>
        <v>30000</v>
      </c>
      <c r="K18" s="26">
        <v>861</v>
      </c>
      <c r="L18" s="26">
        <v>0</v>
      </c>
      <c r="M18" s="26">
        <v>912</v>
      </c>
      <c r="N18" s="26">
        <v>25</v>
      </c>
      <c r="O18" s="25">
        <f t="shared" si="2"/>
        <v>1798</v>
      </c>
      <c r="P18" s="27">
        <f t="shared" si="3"/>
        <v>28202</v>
      </c>
    </row>
    <row r="19" spans="2:16" ht="27.6" customHeight="1" x14ac:dyDescent="0.2">
      <c r="B19" s="19">
        <f t="shared" si="0"/>
        <v>12</v>
      </c>
      <c r="C19" s="1" t="s">
        <v>26</v>
      </c>
      <c r="D19" s="28" t="s">
        <v>101</v>
      </c>
      <c r="E19" s="29" t="s">
        <v>102</v>
      </c>
      <c r="F19" s="30" t="s">
        <v>145</v>
      </c>
      <c r="G19" s="31" t="s">
        <v>146</v>
      </c>
      <c r="H19" s="26">
        <v>125000</v>
      </c>
      <c r="I19" s="26">
        <v>0</v>
      </c>
      <c r="J19" s="25">
        <f t="shared" si="1"/>
        <v>125000</v>
      </c>
      <c r="K19" s="26">
        <v>3587.5</v>
      </c>
      <c r="L19" s="26">
        <v>17985.990000000002</v>
      </c>
      <c r="M19" s="26">
        <v>3800</v>
      </c>
      <c r="N19" s="26">
        <v>25</v>
      </c>
      <c r="O19" s="25">
        <f t="shared" si="2"/>
        <v>25398.49</v>
      </c>
      <c r="P19" s="27">
        <f t="shared" si="3"/>
        <v>99601.51</v>
      </c>
    </row>
    <row r="20" spans="2:16" ht="27.6" customHeight="1" x14ac:dyDescent="0.2">
      <c r="B20" s="19">
        <f t="shared" si="0"/>
        <v>13</v>
      </c>
      <c r="C20" s="1" t="s">
        <v>27</v>
      </c>
      <c r="D20" s="28" t="s">
        <v>92</v>
      </c>
      <c r="E20" s="29" t="s">
        <v>93</v>
      </c>
      <c r="F20" s="30" t="s">
        <v>145</v>
      </c>
      <c r="G20" s="30" t="s">
        <v>147</v>
      </c>
      <c r="H20" s="26">
        <v>25000</v>
      </c>
      <c r="I20" s="26">
        <v>0</v>
      </c>
      <c r="J20" s="25">
        <f t="shared" si="1"/>
        <v>25000</v>
      </c>
      <c r="K20" s="26">
        <v>717.5</v>
      </c>
      <c r="L20" s="26">
        <v>0</v>
      </c>
      <c r="M20" s="26">
        <v>760</v>
      </c>
      <c r="N20" s="26">
        <v>25</v>
      </c>
      <c r="O20" s="25">
        <f t="shared" si="2"/>
        <v>1502.5</v>
      </c>
      <c r="P20" s="27">
        <f t="shared" si="3"/>
        <v>23497.5</v>
      </c>
    </row>
    <row r="21" spans="2:16" ht="27.6" customHeight="1" x14ac:dyDescent="0.2">
      <c r="B21" s="19">
        <f t="shared" si="0"/>
        <v>14</v>
      </c>
      <c r="C21" s="31" t="s">
        <v>28</v>
      </c>
      <c r="D21" s="28" t="s">
        <v>94</v>
      </c>
      <c r="E21" s="29" t="s">
        <v>96</v>
      </c>
      <c r="F21" s="30" t="s">
        <v>145</v>
      </c>
      <c r="G21" s="31" t="s">
        <v>146</v>
      </c>
      <c r="H21" s="26">
        <v>70000</v>
      </c>
      <c r="I21" s="26">
        <v>0</v>
      </c>
      <c r="J21" s="25">
        <f t="shared" si="1"/>
        <v>70000</v>
      </c>
      <c r="K21" s="26">
        <v>2009</v>
      </c>
      <c r="L21" s="26">
        <v>5368.48</v>
      </c>
      <c r="M21" s="26">
        <v>2128</v>
      </c>
      <c r="N21" s="26">
        <v>25</v>
      </c>
      <c r="O21" s="25">
        <f t="shared" si="2"/>
        <v>9530.48</v>
      </c>
      <c r="P21" s="27">
        <f t="shared" si="3"/>
        <v>60469.520000000004</v>
      </c>
    </row>
    <row r="22" spans="2:16" ht="27.6" customHeight="1" x14ac:dyDescent="0.2">
      <c r="B22" s="19">
        <f t="shared" si="0"/>
        <v>15</v>
      </c>
      <c r="C22" s="1" t="s">
        <v>29</v>
      </c>
      <c r="D22" s="28" t="s">
        <v>94</v>
      </c>
      <c r="E22" s="29" t="s">
        <v>96</v>
      </c>
      <c r="F22" s="30" t="s">
        <v>145</v>
      </c>
      <c r="G22" s="31" t="s">
        <v>146</v>
      </c>
      <c r="H22" s="26">
        <v>80000</v>
      </c>
      <c r="I22" s="26">
        <v>0</v>
      </c>
      <c r="J22" s="25">
        <f t="shared" si="1"/>
        <v>80000</v>
      </c>
      <c r="K22" s="26">
        <v>2296</v>
      </c>
      <c r="L22" s="26">
        <v>7400.87</v>
      </c>
      <c r="M22" s="26">
        <v>2432</v>
      </c>
      <c r="N22" s="26">
        <v>25</v>
      </c>
      <c r="O22" s="25">
        <f t="shared" si="2"/>
        <v>12153.869999999999</v>
      </c>
      <c r="P22" s="27">
        <f t="shared" si="3"/>
        <v>67846.13</v>
      </c>
    </row>
    <row r="23" spans="2:16" ht="27.6" customHeight="1" x14ac:dyDescent="0.2">
      <c r="B23" s="19">
        <f t="shared" si="0"/>
        <v>16</v>
      </c>
      <c r="C23" s="2" t="s">
        <v>30</v>
      </c>
      <c r="D23" s="3" t="s">
        <v>99</v>
      </c>
      <c r="E23" s="4" t="s">
        <v>103</v>
      </c>
      <c r="F23" s="30" t="s">
        <v>145</v>
      </c>
      <c r="G23" s="5" t="s">
        <v>146</v>
      </c>
      <c r="H23" s="12">
        <v>130000</v>
      </c>
      <c r="I23" s="14">
        <v>0</v>
      </c>
      <c r="J23" s="25">
        <f t="shared" si="1"/>
        <v>130000</v>
      </c>
      <c r="K23" s="26">
        <v>3731</v>
      </c>
      <c r="L23" s="26">
        <v>19162.12</v>
      </c>
      <c r="M23" s="26">
        <v>3952</v>
      </c>
      <c r="N23" s="26">
        <v>25</v>
      </c>
      <c r="O23" s="25">
        <f t="shared" si="2"/>
        <v>26870.12</v>
      </c>
      <c r="P23" s="27">
        <f t="shared" si="3"/>
        <v>103129.88</v>
      </c>
    </row>
    <row r="24" spans="2:16" ht="27.6" customHeight="1" x14ac:dyDescent="0.2">
      <c r="B24" s="19">
        <f t="shared" si="0"/>
        <v>17</v>
      </c>
      <c r="C24" s="1" t="s">
        <v>31</v>
      </c>
      <c r="D24" s="28" t="s">
        <v>104</v>
      </c>
      <c r="E24" s="29" t="s">
        <v>105</v>
      </c>
      <c r="F24" s="30" t="s">
        <v>145</v>
      </c>
      <c r="G24" s="31" t="s">
        <v>146</v>
      </c>
      <c r="H24" s="26">
        <v>80000</v>
      </c>
      <c r="I24" s="26">
        <v>0</v>
      </c>
      <c r="J24" s="25">
        <f t="shared" si="1"/>
        <v>80000</v>
      </c>
      <c r="K24" s="26">
        <v>2296</v>
      </c>
      <c r="L24" s="26">
        <v>7400.87</v>
      </c>
      <c r="M24" s="26">
        <v>2432</v>
      </c>
      <c r="N24" s="26">
        <v>25</v>
      </c>
      <c r="O24" s="25">
        <f t="shared" si="2"/>
        <v>12153.869999999999</v>
      </c>
      <c r="P24" s="27">
        <f t="shared" si="3"/>
        <v>67846.13</v>
      </c>
    </row>
    <row r="25" spans="2:16" ht="27.6" customHeight="1" x14ac:dyDescent="0.2">
      <c r="B25" s="19">
        <f t="shared" si="0"/>
        <v>18</v>
      </c>
      <c r="C25" s="1" t="s">
        <v>32</v>
      </c>
      <c r="D25" s="28" t="s">
        <v>106</v>
      </c>
      <c r="E25" s="29" t="s">
        <v>107</v>
      </c>
      <c r="F25" s="30" t="s">
        <v>145</v>
      </c>
      <c r="G25" s="31" t="s">
        <v>146</v>
      </c>
      <c r="H25" s="26">
        <v>147500</v>
      </c>
      <c r="I25" s="26">
        <v>0</v>
      </c>
      <c r="J25" s="25">
        <f t="shared" si="1"/>
        <v>147500</v>
      </c>
      <c r="K25" s="26">
        <v>4233.25</v>
      </c>
      <c r="L25" s="26">
        <v>23278.560000000001</v>
      </c>
      <c r="M25" s="26">
        <v>4484</v>
      </c>
      <c r="N25" s="26">
        <v>2083.5</v>
      </c>
      <c r="O25" s="25">
        <f t="shared" si="2"/>
        <v>34079.31</v>
      </c>
      <c r="P25" s="27">
        <f t="shared" si="3"/>
        <v>113420.69</v>
      </c>
    </row>
    <row r="26" spans="2:16" ht="27.6" customHeight="1" x14ac:dyDescent="0.2">
      <c r="B26" s="19">
        <f t="shared" si="0"/>
        <v>19</v>
      </c>
      <c r="C26" s="1" t="s">
        <v>33</v>
      </c>
      <c r="D26" s="28" t="s">
        <v>92</v>
      </c>
      <c r="E26" s="29" t="s">
        <v>93</v>
      </c>
      <c r="F26" s="30" t="s">
        <v>145</v>
      </c>
      <c r="G26" s="31" t="s">
        <v>146</v>
      </c>
      <c r="H26" s="26">
        <v>20000</v>
      </c>
      <c r="I26" s="26">
        <v>0</v>
      </c>
      <c r="J26" s="25">
        <f t="shared" si="1"/>
        <v>20000</v>
      </c>
      <c r="K26" s="26">
        <v>574</v>
      </c>
      <c r="L26" s="26">
        <v>0</v>
      </c>
      <c r="M26" s="26">
        <v>608</v>
      </c>
      <c r="N26" s="26">
        <v>25</v>
      </c>
      <c r="O26" s="25">
        <f t="shared" si="2"/>
        <v>1207</v>
      </c>
      <c r="P26" s="27">
        <f t="shared" si="3"/>
        <v>18793</v>
      </c>
    </row>
    <row r="27" spans="2:16" ht="27.6" customHeight="1" x14ac:dyDescent="0.2">
      <c r="B27" s="19">
        <f t="shared" si="0"/>
        <v>20</v>
      </c>
      <c r="C27" s="1" t="s">
        <v>34</v>
      </c>
      <c r="D27" s="28" t="s">
        <v>92</v>
      </c>
      <c r="E27" s="29" t="s">
        <v>93</v>
      </c>
      <c r="F27" s="30" t="s">
        <v>145</v>
      </c>
      <c r="G27" s="31" t="s">
        <v>146</v>
      </c>
      <c r="H27" s="26">
        <v>40000</v>
      </c>
      <c r="I27" s="26">
        <v>0</v>
      </c>
      <c r="J27" s="25">
        <f t="shared" si="1"/>
        <v>40000</v>
      </c>
      <c r="K27" s="26">
        <v>1148</v>
      </c>
      <c r="L27" s="26">
        <v>442.65</v>
      </c>
      <c r="M27" s="26">
        <v>1216</v>
      </c>
      <c r="N27" s="26">
        <v>25</v>
      </c>
      <c r="O27" s="25">
        <f t="shared" si="2"/>
        <v>2831.65</v>
      </c>
      <c r="P27" s="27">
        <f t="shared" si="3"/>
        <v>37168.35</v>
      </c>
    </row>
    <row r="28" spans="2:16" ht="27.6" customHeight="1" x14ac:dyDescent="0.2">
      <c r="B28" s="19">
        <f t="shared" si="0"/>
        <v>21</v>
      </c>
      <c r="C28" s="1" t="s">
        <v>35</v>
      </c>
      <c r="D28" s="28" t="s">
        <v>99</v>
      </c>
      <c r="E28" s="29" t="s">
        <v>108</v>
      </c>
      <c r="F28" s="30" t="s">
        <v>145</v>
      </c>
      <c r="G28" s="30" t="s">
        <v>146</v>
      </c>
      <c r="H28" s="26">
        <v>135000</v>
      </c>
      <c r="I28" s="26">
        <v>0</v>
      </c>
      <c r="J28" s="25">
        <f t="shared" si="1"/>
        <v>135000</v>
      </c>
      <c r="K28" s="26">
        <v>3874.5</v>
      </c>
      <c r="L28" s="26">
        <v>20338.240000000002</v>
      </c>
      <c r="M28" s="26">
        <v>4104</v>
      </c>
      <c r="N28" s="26">
        <v>25</v>
      </c>
      <c r="O28" s="25">
        <f t="shared" si="2"/>
        <v>28341.74</v>
      </c>
      <c r="P28" s="27">
        <f t="shared" si="3"/>
        <v>106658.26</v>
      </c>
    </row>
    <row r="29" spans="2:16" ht="27.6" customHeight="1" x14ac:dyDescent="0.2">
      <c r="B29" s="19">
        <f t="shared" si="0"/>
        <v>22</v>
      </c>
      <c r="C29" s="1" t="s">
        <v>36</v>
      </c>
      <c r="D29" s="28" t="s">
        <v>109</v>
      </c>
      <c r="E29" s="29" t="s">
        <v>110</v>
      </c>
      <c r="F29" s="30" t="s">
        <v>145</v>
      </c>
      <c r="G29" s="31" t="s">
        <v>147</v>
      </c>
      <c r="H29" s="26">
        <v>40000</v>
      </c>
      <c r="I29" s="26">
        <v>0</v>
      </c>
      <c r="J29" s="25">
        <f t="shared" si="1"/>
        <v>40000</v>
      </c>
      <c r="K29" s="26">
        <v>1148</v>
      </c>
      <c r="L29" s="26">
        <v>442.65</v>
      </c>
      <c r="M29" s="26">
        <v>1216</v>
      </c>
      <c r="N29" s="26">
        <v>6844.6</v>
      </c>
      <c r="O29" s="25">
        <f t="shared" si="2"/>
        <v>9651.25</v>
      </c>
      <c r="P29" s="27">
        <f t="shared" si="3"/>
        <v>30348.75</v>
      </c>
    </row>
    <row r="30" spans="2:16" ht="27.6" customHeight="1" x14ac:dyDescent="0.2">
      <c r="B30" s="19">
        <f t="shared" si="0"/>
        <v>23</v>
      </c>
      <c r="C30" s="1" t="s">
        <v>37</v>
      </c>
      <c r="D30" s="28" t="s">
        <v>92</v>
      </c>
      <c r="E30" s="29" t="s">
        <v>93</v>
      </c>
      <c r="F30" s="30" t="s">
        <v>145</v>
      </c>
      <c r="G30" s="31" t="s">
        <v>147</v>
      </c>
      <c r="H30" s="26">
        <v>45000</v>
      </c>
      <c r="I30" s="26">
        <v>0</v>
      </c>
      <c r="J30" s="25">
        <f t="shared" si="1"/>
        <v>45000</v>
      </c>
      <c r="K30" s="26">
        <v>1291.5</v>
      </c>
      <c r="L30" s="26">
        <v>1148.33</v>
      </c>
      <c r="M30" s="26">
        <v>1368</v>
      </c>
      <c r="N30" s="26">
        <v>25</v>
      </c>
      <c r="O30" s="25">
        <f t="shared" si="2"/>
        <v>3832.83</v>
      </c>
      <c r="P30" s="27">
        <f t="shared" si="3"/>
        <v>41167.17</v>
      </c>
    </row>
    <row r="31" spans="2:16" ht="27.6" customHeight="1" x14ac:dyDescent="0.2">
      <c r="B31" s="19">
        <f t="shared" si="0"/>
        <v>24</v>
      </c>
      <c r="C31" s="1" t="s">
        <v>38</v>
      </c>
      <c r="D31" s="28" t="s">
        <v>97</v>
      </c>
      <c r="E31" s="29" t="s">
        <v>111</v>
      </c>
      <c r="F31" s="30" t="s">
        <v>145</v>
      </c>
      <c r="G31" s="31" t="s">
        <v>146</v>
      </c>
      <c r="H31" s="26">
        <v>180000</v>
      </c>
      <c r="I31" s="26">
        <v>0</v>
      </c>
      <c r="J31" s="25">
        <f t="shared" si="1"/>
        <v>180000</v>
      </c>
      <c r="K31" s="26">
        <v>5166</v>
      </c>
      <c r="L31" s="26">
        <v>30923.37</v>
      </c>
      <c r="M31" s="26">
        <v>5472</v>
      </c>
      <c r="N31" s="26">
        <v>25</v>
      </c>
      <c r="O31" s="25">
        <f t="shared" si="2"/>
        <v>41586.369999999995</v>
      </c>
      <c r="P31" s="27">
        <f t="shared" si="3"/>
        <v>138413.63</v>
      </c>
    </row>
    <row r="32" spans="2:16" ht="27.6" customHeight="1" x14ac:dyDescent="0.2">
      <c r="B32" s="19">
        <f t="shared" si="0"/>
        <v>25</v>
      </c>
      <c r="C32" s="1" t="s">
        <v>39</v>
      </c>
      <c r="D32" s="28" t="s">
        <v>92</v>
      </c>
      <c r="E32" s="29" t="s">
        <v>93</v>
      </c>
      <c r="F32" s="30" t="s">
        <v>145</v>
      </c>
      <c r="G32" s="31" t="s">
        <v>146</v>
      </c>
      <c r="H32" s="26">
        <v>25000</v>
      </c>
      <c r="I32" s="26">
        <v>0</v>
      </c>
      <c r="J32" s="25">
        <f t="shared" si="1"/>
        <v>25000</v>
      </c>
      <c r="K32" s="26">
        <v>717.5</v>
      </c>
      <c r="L32" s="26">
        <v>0</v>
      </c>
      <c r="M32" s="26">
        <v>760</v>
      </c>
      <c r="N32" s="26">
        <v>25</v>
      </c>
      <c r="O32" s="25">
        <f t="shared" si="2"/>
        <v>1502.5</v>
      </c>
      <c r="P32" s="27">
        <f t="shared" si="3"/>
        <v>23497.5</v>
      </c>
    </row>
    <row r="33" spans="2:16" ht="27.6" customHeight="1" x14ac:dyDescent="0.2">
      <c r="B33" s="19">
        <f t="shared" si="0"/>
        <v>26</v>
      </c>
      <c r="C33" s="1" t="s">
        <v>40</v>
      </c>
      <c r="D33" s="28" t="s">
        <v>97</v>
      </c>
      <c r="E33" s="29" t="s">
        <v>110</v>
      </c>
      <c r="F33" s="30" t="s">
        <v>145</v>
      </c>
      <c r="G33" s="31" t="s">
        <v>147</v>
      </c>
      <c r="H33" s="26">
        <v>30000</v>
      </c>
      <c r="I33" s="26">
        <v>0</v>
      </c>
      <c r="J33" s="25">
        <f t="shared" si="1"/>
        <v>30000</v>
      </c>
      <c r="K33" s="26">
        <v>861</v>
      </c>
      <c r="L33" s="26">
        <v>0</v>
      </c>
      <c r="M33" s="26">
        <v>912</v>
      </c>
      <c r="N33" s="26">
        <v>1474.63</v>
      </c>
      <c r="O33" s="25">
        <f t="shared" si="2"/>
        <v>3247.63</v>
      </c>
      <c r="P33" s="27">
        <f t="shared" si="3"/>
        <v>26752.37</v>
      </c>
    </row>
    <row r="34" spans="2:16" ht="27.6" customHeight="1" x14ac:dyDescent="0.2">
      <c r="B34" s="19">
        <f t="shared" si="0"/>
        <v>27</v>
      </c>
      <c r="C34" s="1" t="s">
        <v>41</v>
      </c>
      <c r="D34" s="28" t="s">
        <v>112</v>
      </c>
      <c r="E34" s="29" t="s">
        <v>96</v>
      </c>
      <c r="F34" s="30" t="s">
        <v>145</v>
      </c>
      <c r="G34" s="31" t="s">
        <v>146</v>
      </c>
      <c r="H34" s="26">
        <v>80000</v>
      </c>
      <c r="I34" s="26">
        <v>0</v>
      </c>
      <c r="J34" s="26">
        <f t="shared" si="1"/>
        <v>80000</v>
      </c>
      <c r="K34" s="26">
        <v>2296</v>
      </c>
      <c r="L34" s="26">
        <v>7400.87</v>
      </c>
      <c r="M34" s="26">
        <v>2432</v>
      </c>
      <c r="N34" s="26">
        <v>25</v>
      </c>
      <c r="O34" s="25">
        <f t="shared" si="2"/>
        <v>12153.869999999999</v>
      </c>
      <c r="P34" s="27">
        <f t="shared" si="3"/>
        <v>67846.13</v>
      </c>
    </row>
    <row r="35" spans="2:16" ht="27.6" customHeight="1" x14ac:dyDescent="0.2">
      <c r="B35" s="19">
        <f t="shared" si="0"/>
        <v>28</v>
      </c>
      <c r="C35" s="1" t="s">
        <v>42</v>
      </c>
      <c r="D35" s="28" t="s">
        <v>97</v>
      </c>
      <c r="E35" s="29" t="s">
        <v>113</v>
      </c>
      <c r="F35" s="30" t="s">
        <v>145</v>
      </c>
      <c r="G35" s="31" t="s">
        <v>147</v>
      </c>
      <c r="H35" s="26">
        <v>45000</v>
      </c>
      <c r="I35" s="26">
        <v>0</v>
      </c>
      <c r="J35" s="26">
        <f t="shared" si="1"/>
        <v>45000</v>
      </c>
      <c r="K35" s="26">
        <v>1291.5</v>
      </c>
      <c r="L35" s="26">
        <v>1148.33</v>
      </c>
      <c r="M35" s="26">
        <v>1368</v>
      </c>
      <c r="N35" s="26">
        <v>25</v>
      </c>
      <c r="O35" s="25">
        <f t="shared" si="2"/>
        <v>3832.83</v>
      </c>
      <c r="P35" s="27">
        <f t="shared" si="3"/>
        <v>41167.17</v>
      </c>
    </row>
    <row r="36" spans="2:16" ht="27.6" customHeight="1" x14ac:dyDescent="0.2">
      <c r="B36" s="19">
        <f t="shared" si="0"/>
        <v>29</v>
      </c>
      <c r="C36" s="1" t="s">
        <v>43</v>
      </c>
      <c r="D36" s="28" t="s">
        <v>92</v>
      </c>
      <c r="E36" s="29" t="s">
        <v>93</v>
      </c>
      <c r="F36" s="30" t="s">
        <v>145</v>
      </c>
      <c r="G36" s="31" t="s">
        <v>146</v>
      </c>
      <c r="H36" s="26">
        <v>25000</v>
      </c>
      <c r="I36" s="26">
        <v>0</v>
      </c>
      <c r="J36" s="26">
        <f t="shared" si="1"/>
        <v>25000</v>
      </c>
      <c r="K36" s="26">
        <v>717.5</v>
      </c>
      <c r="L36" s="26">
        <v>0</v>
      </c>
      <c r="M36" s="26">
        <v>760</v>
      </c>
      <c r="N36" s="26">
        <v>25</v>
      </c>
      <c r="O36" s="25">
        <f t="shared" si="2"/>
        <v>1502.5</v>
      </c>
      <c r="P36" s="27">
        <f t="shared" si="3"/>
        <v>23497.5</v>
      </c>
    </row>
    <row r="37" spans="2:16" ht="27.6" customHeight="1" x14ac:dyDescent="0.2">
      <c r="B37" s="19">
        <f t="shared" si="0"/>
        <v>30</v>
      </c>
      <c r="C37" s="1" t="s">
        <v>44</v>
      </c>
      <c r="D37" s="28" t="s">
        <v>94</v>
      </c>
      <c r="E37" s="29" t="s">
        <v>95</v>
      </c>
      <c r="F37" s="30" t="s">
        <v>145</v>
      </c>
      <c r="G37" s="31" t="s">
        <v>146</v>
      </c>
      <c r="H37" s="26">
        <v>140000</v>
      </c>
      <c r="I37" s="26">
        <v>0</v>
      </c>
      <c r="J37" s="26">
        <f t="shared" si="1"/>
        <v>140000</v>
      </c>
      <c r="K37" s="26">
        <v>4018</v>
      </c>
      <c r="L37" s="26">
        <v>21514.37</v>
      </c>
      <c r="M37" s="26">
        <v>4256</v>
      </c>
      <c r="N37" s="26">
        <v>2083.5</v>
      </c>
      <c r="O37" s="25">
        <f t="shared" si="2"/>
        <v>31871.87</v>
      </c>
      <c r="P37" s="27">
        <f t="shared" si="3"/>
        <v>108128.13</v>
      </c>
    </row>
    <row r="38" spans="2:16" ht="27.6" customHeight="1" x14ac:dyDescent="0.2">
      <c r="B38" s="19">
        <f t="shared" si="0"/>
        <v>31</v>
      </c>
      <c r="C38" s="1" t="s">
        <v>45</v>
      </c>
      <c r="D38" s="28" t="s">
        <v>114</v>
      </c>
      <c r="E38" s="29" t="s">
        <v>93</v>
      </c>
      <c r="F38" s="30" t="s">
        <v>145</v>
      </c>
      <c r="G38" s="31" t="s">
        <v>146</v>
      </c>
      <c r="H38" s="26">
        <v>30000</v>
      </c>
      <c r="I38" s="26">
        <v>0</v>
      </c>
      <c r="J38" s="26">
        <f t="shared" si="1"/>
        <v>30000</v>
      </c>
      <c r="K38" s="26">
        <v>861</v>
      </c>
      <c r="L38" s="26">
        <v>0</v>
      </c>
      <c r="M38" s="26">
        <v>912</v>
      </c>
      <c r="N38" s="26">
        <v>25</v>
      </c>
      <c r="O38" s="25">
        <f t="shared" si="2"/>
        <v>1798</v>
      </c>
      <c r="P38" s="27">
        <f t="shared" si="3"/>
        <v>28202</v>
      </c>
    </row>
    <row r="39" spans="2:16" ht="27.6" customHeight="1" x14ac:dyDescent="0.2">
      <c r="B39" s="19">
        <f t="shared" si="0"/>
        <v>32</v>
      </c>
      <c r="C39" s="1" t="s">
        <v>46</v>
      </c>
      <c r="D39" s="28" t="s">
        <v>115</v>
      </c>
      <c r="E39" s="29" t="s">
        <v>116</v>
      </c>
      <c r="F39" s="30" t="s">
        <v>145</v>
      </c>
      <c r="G39" s="31" t="s">
        <v>146</v>
      </c>
      <c r="H39" s="26">
        <v>80000</v>
      </c>
      <c r="I39" s="26">
        <v>0</v>
      </c>
      <c r="J39" s="26">
        <f t="shared" si="1"/>
        <v>80000</v>
      </c>
      <c r="K39" s="26">
        <v>2296</v>
      </c>
      <c r="L39" s="26">
        <v>7400.87</v>
      </c>
      <c r="M39" s="26">
        <v>2432</v>
      </c>
      <c r="N39" s="26">
        <v>25</v>
      </c>
      <c r="O39" s="25">
        <f t="shared" si="2"/>
        <v>12153.869999999999</v>
      </c>
      <c r="P39" s="27">
        <f t="shared" si="3"/>
        <v>67846.13</v>
      </c>
    </row>
    <row r="40" spans="2:16" ht="27.6" customHeight="1" x14ac:dyDescent="0.2">
      <c r="B40" s="19">
        <f t="shared" si="0"/>
        <v>33</v>
      </c>
      <c r="C40" s="1" t="s">
        <v>47</v>
      </c>
      <c r="D40" s="28" t="s">
        <v>94</v>
      </c>
      <c r="E40" s="29" t="s">
        <v>95</v>
      </c>
      <c r="F40" s="30" t="s">
        <v>145</v>
      </c>
      <c r="G40" s="31" t="s">
        <v>147</v>
      </c>
      <c r="H40" s="26">
        <v>140000</v>
      </c>
      <c r="I40" s="26">
        <v>0</v>
      </c>
      <c r="J40" s="26">
        <f t="shared" si="1"/>
        <v>140000</v>
      </c>
      <c r="K40" s="26">
        <v>4018</v>
      </c>
      <c r="L40" s="26">
        <v>21514.37</v>
      </c>
      <c r="M40" s="26">
        <v>4256</v>
      </c>
      <c r="N40" s="26">
        <v>25</v>
      </c>
      <c r="O40" s="25">
        <f t="shared" si="2"/>
        <v>29813.37</v>
      </c>
      <c r="P40" s="27">
        <f t="shared" si="3"/>
        <v>110186.63</v>
      </c>
    </row>
    <row r="41" spans="2:16" ht="27.6" customHeight="1" x14ac:dyDescent="0.2">
      <c r="B41" s="19">
        <f t="shared" si="0"/>
        <v>34</v>
      </c>
      <c r="C41" s="1" t="s">
        <v>48</v>
      </c>
      <c r="D41" s="28" t="s">
        <v>97</v>
      </c>
      <c r="E41" s="29" t="s">
        <v>117</v>
      </c>
      <c r="F41" s="30" t="s">
        <v>145</v>
      </c>
      <c r="G41" s="31" t="s">
        <v>147</v>
      </c>
      <c r="H41" s="26">
        <v>30000</v>
      </c>
      <c r="I41" s="26">
        <v>0</v>
      </c>
      <c r="J41" s="26">
        <f t="shared" si="1"/>
        <v>30000</v>
      </c>
      <c r="K41" s="26">
        <v>861</v>
      </c>
      <c r="L41" s="26">
        <v>0</v>
      </c>
      <c r="M41" s="26">
        <v>912</v>
      </c>
      <c r="N41" s="26">
        <v>25</v>
      </c>
      <c r="O41" s="25">
        <f t="shared" si="2"/>
        <v>1798</v>
      </c>
      <c r="P41" s="27">
        <f t="shared" si="3"/>
        <v>28202</v>
      </c>
    </row>
    <row r="42" spans="2:16" ht="27.6" customHeight="1" x14ac:dyDescent="0.2">
      <c r="B42" s="19">
        <f t="shared" si="0"/>
        <v>35</v>
      </c>
      <c r="C42" s="1" t="s">
        <v>49</v>
      </c>
      <c r="D42" s="28" t="s">
        <v>94</v>
      </c>
      <c r="E42" s="29" t="s">
        <v>118</v>
      </c>
      <c r="F42" s="30" t="s">
        <v>145</v>
      </c>
      <c r="G42" s="31" t="s">
        <v>147</v>
      </c>
      <c r="H42" s="26">
        <v>80000</v>
      </c>
      <c r="I42" s="26">
        <v>0</v>
      </c>
      <c r="J42" s="26">
        <f t="shared" si="1"/>
        <v>80000</v>
      </c>
      <c r="K42" s="26">
        <v>2296</v>
      </c>
      <c r="L42" s="26">
        <v>7400.87</v>
      </c>
      <c r="M42" s="26">
        <v>2432</v>
      </c>
      <c r="N42" s="26">
        <v>25</v>
      </c>
      <c r="O42" s="25">
        <f t="shared" si="2"/>
        <v>12153.869999999999</v>
      </c>
      <c r="P42" s="27">
        <f t="shared" si="3"/>
        <v>67846.13</v>
      </c>
    </row>
    <row r="43" spans="2:16" ht="27.6" customHeight="1" x14ac:dyDescent="0.2">
      <c r="B43" s="19">
        <f t="shared" si="0"/>
        <v>36</v>
      </c>
      <c r="C43" s="1" t="s">
        <v>50</v>
      </c>
      <c r="D43" s="28" t="s">
        <v>97</v>
      </c>
      <c r="E43" s="29" t="s">
        <v>104</v>
      </c>
      <c r="F43" s="30" t="s">
        <v>145</v>
      </c>
      <c r="G43" s="31" t="s">
        <v>146</v>
      </c>
      <c r="H43" s="26">
        <v>80000</v>
      </c>
      <c r="I43" s="26">
        <v>0</v>
      </c>
      <c r="J43" s="26">
        <f t="shared" si="1"/>
        <v>80000</v>
      </c>
      <c r="K43" s="26">
        <v>2296</v>
      </c>
      <c r="L43" s="26">
        <v>7400.87</v>
      </c>
      <c r="M43" s="26">
        <v>2432</v>
      </c>
      <c r="N43" s="26">
        <v>25</v>
      </c>
      <c r="O43" s="25">
        <f t="shared" si="2"/>
        <v>12153.869999999999</v>
      </c>
      <c r="P43" s="27">
        <f t="shared" si="3"/>
        <v>67846.13</v>
      </c>
    </row>
    <row r="44" spans="2:16" ht="27.6" customHeight="1" x14ac:dyDescent="0.2">
      <c r="B44" s="19">
        <f t="shared" si="0"/>
        <v>37</v>
      </c>
      <c r="C44" s="1" t="s">
        <v>51</v>
      </c>
      <c r="D44" s="28" t="s">
        <v>109</v>
      </c>
      <c r="E44" s="29" t="s">
        <v>119</v>
      </c>
      <c r="F44" s="30" t="s">
        <v>145</v>
      </c>
      <c r="G44" s="31" t="s">
        <v>147</v>
      </c>
      <c r="H44" s="26">
        <v>25000</v>
      </c>
      <c r="I44" s="26">
        <v>0</v>
      </c>
      <c r="J44" s="26">
        <f t="shared" si="1"/>
        <v>25000</v>
      </c>
      <c r="K44" s="26">
        <v>717.5</v>
      </c>
      <c r="L44" s="26">
        <v>0</v>
      </c>
      <c r="M44" s="26">
        <v>760</v>
      </c>
      <c r="N44" s="26">
        <v>25</v>
      </c>
      <c r="O44" s="25">
        <f t="shared" si="2"/>
        <v>1502.5</v>
      </c>
      <c r="P44" s="27">
        <f t="shared" si="3"/>
        <v>23497.5</v>
      </c>
    </row>
    <row r="45" spans="2:16" ht="27.6" customHeight="1" x14ac:dyDescent="0.2">
      <c r="B45" s="19">
        <f t="shared" si="0"/>
        <v>38</v>
      </c>
      <c r="C45" s="1" t="s">
        <v>52</v>
      </c>
      <c r="D45" s="28" t="s">
        <v>92</v>
      </c>
      <c r="E45" s="29" t="s">
        <v>93</v>
      </c>
      <c r="F45" s="30" t="s">
        <v>145</v>
      </c>
      <c r="G45" s="31" t="s">
        <v>146</v>
      </c>
      <c r="H45" s="26">
        <v>80000</v>
      </c>
      <c r="I45" s="26">
        <v>0</v>
      </c>
      <c r="J45" s="26">
        <f t="shared" si="1"/>
        <v>80000</v>
      </c>
      <c r="K45" s="26">
        <v>2296</v>
      </c>
      <c r="L45" s="26">
        <v>7400.87</v>
      </c>
      <c r="M45" s="26">
        <v>2432</v>
      </c>
      <c r="N45" s="26">
        <v>25</v>
      </c>
      <c r="O45" s="25">
        <f t="shared" si="2"/>
        <v>12153.869999999999</v>
      </c>
      <c r="P45" s="27">
        <f t="shared" si="3"/>
        <v>67846.13</v>
      </c>
    </row>
    <row r="46" spans="2:16" ht="27.6" customHeight="1" x14ac:dyDescent="0.2">
      <c r="B46" s="19">
        <f t="shared" si="0"/>
        <v>39</v>
      </c>
      <c r="C46" s="1" t="s">
        <v>53</v>
      </c>
      <c r="D46" s="28" t="s">
        <v>92</v>
      </c>
      <c r="E46" s="29" t="s">
        <v>93</v>
      </c>
      <c r="F46" s="30" t="s">
        <v>145</v>
      </c>
      <c r="G46" s="31" t="s">
        <v>146</v>
      </c>
      <c r="H46" s="26">
        <v>50000</v>
      </c>
      <c r="I46" s="26">
        <v>0</v>
      </c>
      <c r="J46" s="26">
        <f t="shared" si="1"/>
        <v>50000</v>
      </c>
      <c r="K46" s="26">
        <v>1435</v>
      </c>
      <c r="L46" s="26">
        <v>1854</v>
      </c>
      <c r="M46" s="26">
        <v>1520</v>
      </c>
      <c r="N46" s="26">
        <v>25</v>
      </c>
      <c r="O46" s="25">
        <f t="shared" si="2"/>
        <v>4834</v>
      </c>
      <c r="P46" s="27">
        <f t="shared" si="3"/>
        <v>45166</v>
      </c>
    </row>
    <row r="47" spans="2:16" ht="27.6" customHeight="1" x14ac:dyDescent="0.2">
      <c r="B47" s="19">
        <f t="shared" si="0"/>
        <v>40</v>
      </c>
      <c r="C47" s="1" t="s">
        <v>54</v>
      </c>
      <c r="D47" s="28" t="s">
        <v>97</v>
      </c>
      <c r="E47" s="29" t="s">
        <v>93</v>
      </c>
      <c r="F47" s="30" t="s">
        <v>145</v>
      </c>
      <c r="G47" s="31" t="s">
        <v>146</v>
      </c>
      <c r="H47" s="26">
        <v>20000</v>
      </c>
      <c r="I47" s="26">
        <v>0</v>
      </c>
      <c r="J47" s="26">
        <f t="shared" si="1"/>
        <v>20000</v>
      </c>
      <c r="K47" s="26">
        <v>574</v>
      </c>
      <c r="L47" s="26">
        <v>0</v>
      </c>
      <c r="M47" s="26">
        <v>608</v>
      </c>
      <c r="N47" s="26">
        <v>1474.63</v>
      </c>
      <c r="O47" s="25">
        <f t="shared" si="2"/>
        <v>2656.63</v>
      </c>
      <c r="P47" s="27">
        <f t="shared" si="3"/>
        <v>17343.37</v>
      </c>
    </row>
    <row r="48" spans="2:16" ht="27.6" customHeight="1" x14ac:dyDescent="0.2">
      <c r="B48" s="19">
        <f t="shared" si="0"/>
        <v>41</v>
      </c>
      <c r="C48" s="1" t="s">
        <v>55</v>
      </c>
      <c r="D48" s="28" t="s">
        <v>97</v>
      </c>
      <c r="E48" s="29" t="s">
        <v>98</v>
      </c>
      <c r="F48" s="30" t="s">
        <v>145</v>
      </c>
      <c r="G48" s="31" t="s">
        <v>146</v>
      </c>
      <c r="H48" s="26">
        <v>30000</v>
      </c>
      <c r="I48" s="26">
        <v>0</v>
      </c>
      <c r="J48" s="26">
        <f t="shared" si="1"/>
        <v>30000</v>
      </c>
      <c r="K48" s="26">
        <v>861</v>
      </c>
      <c r="L48" s="26">
        <v>0</v>
      </c>
      <c r="M48" s="26">
        <v>912</v>
      </c>
      <c r="N48" s="26">
        <v>25</v>
      </c>
      <c r="O48" s="25">
        <f t="shared" si="2"/>
        <v>1798</v>
      </c>
      <c r="P48" s="27">
        <f t="shared" si="3"/>
        <v>28202</v>
      </c>
    </row>
    <row r="49" spans="2:16" ht="27.6" customHeight="1" x14ac:dyDescent="0.2">
      <c r="B49" s="19">
        <f t="shared" si="0"/>
        <v>42</v>
      </c>
      <c r="C49" s="1" t="s">
        <v>56</v>
      </c>
      <c r="D49" s="28" t="s">
        <v>94</v>
      </c>
      <c r="E49" s="29" t="s">
        <v>120</v>
      </c>
      <c r="F49" s="30" t="s">
        <v>145</v>
      </c>
      <c r="G49" s="31" t="s">
        <v>146</v>
      </c>
      <c r="H49" s="26">
        <v>60000</v>
      </c>
      <c r="I49" s="26">
        <v>0</v>
      </c>
      <c r="J49" s="26">
        <f t="shared" si="1"/>
        <v>60000</v>
      </c>
      <c r="K49" s="26">
        <v>1722</v>
      </c>
      <c r="L49" s="26">
        <v>3486.68</v>
      </c>
      <c r="M49" s="26">
        <v>1824</v>
      </c>
      <c r="N49" s="26">
        <v>25</v>
      </c>
      <c r="O49" s="25">
        <f t="shared" si="2"/>
        <v>7057.68</v>
      </c>
      <c r="P49" s="27">
        <f t="shared" si="3"/>
        <v>52942.32</v>
      </c>
    </row>
    <row r="50" spans="2:16" ht="27.6" customHeight="1" x14ac:dyDescent="0.2">
      <c r="B50" s="19">
        <f t="shared" si="0"/>
        <v>43</v>
      </c>
      <c r="C50" s="1" t="s">
        <v>57</v>
      </c>
      <c r="D50" s="28" t="s">
        <v>88</v>
      </c>
      <c r="E50" s="29" t="s">
        <v>89</v>
      </c>
      <c r="F50" s="30" t="s">
        <v>145</v>
      </c>
      <c r="G50" s="31" t="s">
        <v>147</v>
      </c>
      <c r="H50" s="26">
        <v>80000</v>
      </c>
      <c r="I50" s="26">
        <v>0</v>
      </c>
      <c r="J50" s="26">
        <f t="shared" si="1"/>
        <v>80000</v>
      </c>
      <c r="K50" s="26">
        <v>2296</v>
      </c>
      <c r="L50" s="26">
        <v>7400.87</v>
      </c>
      <c r="M50" s="26">
        <v>2432</v>
      </c>
      <c r="N50" s="26">
        <v>25</v>
      </c>
      <c r="O50" s="25">
        <f t="shared" si="2"/>
        <v>12153.869999999999</v>
      </c>
      <c r="P50" s="27">
        <f t="shared" si="3"/>
        <v>67846.13</v>
      </c>
    </row>
    <row r="51" spans="2:16" ht="27.6" customHeight="1" x14ac:dyDescent="0.2">
      <c r="B51" s="19">
        <f t="shared" si="0"/>
        <v>44</v>
      </c>
      <c r="C51" s="1" t="s">
        <v>58</v>
      </c>
      <c r="D51" s="28" t="s">
        <v>277</v>
      </c>
      <c r="E51" s="29" t="s">
        <v>121</v>
      </c>
      <c r="F51" s="30" t="s">
        <v>145</v>
      </c>
      <c r="G51" s="31" t="s">
        <v>147</v>
      </c>
      <c r="H51" s="26">
        <v>150000</v>
      </c>
      <c r="I51" s="26">
        <v>0</v>
      </c>
      <c r="J51" s="26">
        <f t="shared" si="1"/>
        <v>150000</v>
      </c>
      <c r="K51" s="26">
        <v>4305</v>
      </c>
      <c r="L51" s="26">
        <v>23866.62</v>
      </c>
      <c r="M51" s="26">
        <v>4560</v>
      </c>
      <c r="N51" s="26">
        <v>4120</v>
      </c>
      <c r="O51" s="25">
        <f t="shared" si="2"/>
        <v>36851.619999999995</v>
      </c>
      <c r="P51" s="27">
        <f t="shared" si="3"/>
        <v>113148.38</v>
      </c>
    </row>
    <row r="52" spans="2:16" ht="27.6" customHeight="1" x14ac:dyDescent="0.2">
      <c r="B52" s="19">
        <f t="shared" si="0"/>
        <v>45</v>
      </c>
      <c r="C52" s="1" t="s">
        <v>59</v>
      </c>
      <c r="D52" s="28" t="s">
        <v>88</v>
      </c>
      <c r="E52" s="29" t="s">
        <v>89</v>
      </c>
      <c r="F52" s="30" t="s">
        <v>145</v>
      </c>
      <c r="G52" s="31" t="s">
        <v>147</v>
      </c>
      <c r="H52" s="26">
        <v>80000</v>
      </c>
      <c r="I52" s="26">
        <v>0</v>
      </c>
      <c r="J52" s="26">
        <f t="shared" si="1"/>
        <v>80000</v>
      </c>
      <c r="K52" s="26">
        <v>2296</v>
      </c>
      <c r="L52" s="26">
        <v>7400.87</v>
      </c>
      <c r="M52" s="26">
        <v>2432</v>
      </c>
      <c r="N52" s="26">
        <v>2083.5</v>
      </c>
      <c r="O52" s="25">
        <f t="shared" si="2"/>
        <v>14212.369999999999</v>
      </c>
      <c r="P52" s="27">
        <f t="shared" si="3"/>
        <v>65787.63</v>
      </c>
    </row>
    <row r="53" spans="2:16" ht="27.6" customHeight="1" x14ac:dyDescent="0.2">
      <c r="B53" s="19">
        <f t="shared" si="0"/>
        <v>46</v>
      </c>
      <c r="C53" s="31" t="s">
        <v>60</v>
      </c>
      <c r="D53" s="28" t="s">
        <v>109</v>
      </c>
      <c r="E53" s="29" t="s">
        <v>122</v>
      </c>
      <c r="F53" s="30" t="s">
        <v>145</v>
      </c>
      <c r="G53" s="31" t="s">
        <v>147</v>
      </c>
      <c r="H53" s="32">
        <v>60000</v>
      </c>
      <c r="I53" s="26">
        <v>0</v>
      </c>
      <c r="J53" s="26">
        <f t="shared" si="1"/>
        <v>60000</v>
      </c>
      <c r="K53" s="26">
        <v>1722</v>
      </c>
      <c r="L53" s="26">
        <v>3143.58</v>
      </c>
      <c r="M53" s="26">
        <v>1824</v>
      </c>
      <c r="N53" s="26">
        <v>1740.46</v>
      </c>
      <c r="O53" s="25">
        <f t="shared" si="2"/>
        <v>8430.0400000000009</v>
      </c>
      <c r="P53" s="27">
        <f t="shared" si="3"/>
        <v>51569.96</v>
      </c>
    </row>
    <row r="54" spans="2:16" ht="27.6" customHeight="1" x14ac:dyDescent="0.2">
      <c r="B54" s="19">
        <f t="shared" si="0"/>
        <v>47</v>
      </c>
      <c r="C54" s="31" t="s">
        <v>278</v>
      </c>
      <c r="D54" s="28" t="s">
        <v>101</v>
      </c>
      <c r="E54" s="29" t="s">
        <v>123</v>
      </c>
      <c r="F54" s="30" t="s">
        <v>145</v>
      </c>
      <c r="G54" s="31" t="s">
        <v>146</v>
      </c>
      <c r="H54" s="32">
        <v>65000</v>
      </c>
      <c r="I54" s="26">
        <v>0</v>
      </c>
      <c r="J54" s="26">
        <f t="shared" si="1"/>
        <v>65000</v>
      </c>
      <c r="K54" s="26">
        <v>1865.5</v>
      </c>
      <c r="L54" s="26">
        <v>4427.58</v>
      </c>
      <c r="M54" s="26">
        <v>1976</v>
      </c>
      <c r="N54" s="26">
        <v>25</v>
      </c>
      <c r="O54" s="25">
        <f t="shared" si="2"/>
        <v>8294.08</v>
      </c>
      <c r="P54" s="27">
        <f t="shared" si="3"/>
        <v>56705.919999999998</v>
      </c>
    </row>
    <row r="55" spans="2:16" ht="27.6" customHeight="1" x14ac:dyDescent="0.2">
      <c r="B55" s="19">
        <f t="shared" si="0"/>
        <v>48</v>
      </c>
      <c r="C55" s="1" t="s">
        <v>61</v>
      </c>
      <c r="D55" s="28" t="s">
        <v>124</v>
      </c>
      <c r="E55" s="29" t="s">
        <v>104</v>
      </c>
      <c r="F55" s="30" t="s">
        <v>145</v>
      </c>
      <c r="G55" s="31" t="s">
        <v>146</v>
      </c>
      <c r="H55" s="26">
        <v>80000</v>
      </c>
      <c r="I55" s="26">
        <v>0</v>
      </c>
      <c r="J55" s="26">
        <f t="shared" si="1"/>
        <v>80000</v>
      </c>
      <c r="K55" s="26">
        <v>2296</v>
      </c>
      <c r="L55" s="26">
        <v>7400.87</v>
      </c>
      <c r="M55" s="26">
        <v>2432</v>
      </c>
      <c r="N55" s="26">
        <v>25</v>
      </c>
      <c r="O55" s="25">
        <f t="shared" si="2"/>
        <v>12153.869999999999</v>
      </c>
      <c r="P55" s="27">
        <f t="shared" si="3"/>
        <v>67846.13</v>
      </c>
    </row>
    <row r="56" spans="2:16" ht="27.6" customHeight="1" x14ac:dyDescent="0.2">
      <c r="B56" s="19">
        <f t="shared" si="0"/>
        <v>49</v>
      </c>
      <c r="C56" s="1" t="s">
        <v>62</v>
      </c>
      <c r="D56" s="28" t="s">
        <v>144</v>
      </c>
      <c r="E56" s="29" t="s">
        <v>125</v>
      </c>
      <c r="F56" s="30" t="s">
        <v>145</v>
      </c>
      <c r="G56" s="31" t="s">
        <v>147</v>
      </c>
      <c r="H56" s="26">
        <v>60000</v>
      </c>
      <c r="I56" s="26">
        <v>0</v>
      </c>
      <c r="J56" s="26">
        <f t="shared" si="1"/>
        <v>60000</v>
      </c>
      <c r="K56" s="26">
        <v>1722</v>
      </c>
      <c r="L56" s="26">
        <v>2800.49</v>
      </c>
      <c r="M56" s="26">
        <v>1824</v>
      </c>
      <c r="N56" s="26">
        <v>8555.92</v>
      </c>
      <c r="O56" s="25">
        <f t="shared" si="2"/>
        <v>14902.41</v>
      </c>
      <c r="P56" s="27">
        <f t="shared" si="3"/>
        <v>45097.59</v>
      </c>
    </row>
    <row r="57" spans="2:16" ht="27.6" customHeight="1" x14ac:dyDescent="0.2">
      <c r="B57" s="19">
        <f t="shared" si="0"/>
        <v>50</v>
      </c>
      <c r="C57" s="1" t="s">
        <v>63</v>
      </c>
      <c r="D57" s="28" t="s">
        <v>92</v>
      </c>
      <c r="E57" s="29" t="s">
        <v>93</v>
      </c>
      <c r="F57" s="30" t="s">
        <v>145</v>
      </c>
      <c r="G57" s="31" t="s">
        <v>147</v>
      </c>
      <c r="H57" s="26">
        <v>30000</v>
      </c>
      <c r="I57" s="26">
        <v>0</v>
      </c>
      <c r="J57" s="26">
        <f t="shared" si="1"/>
        <v>30000</v>
      </c>
      <c r="K57" s="26">
        <v>861</v>
      </c>
      <c r="L57" s="26">
        <v>0</v>
      </c>
      <c r="M57" s="26">
        <v>912</v>
      </c>
      <c r="N57" s="26">
        <v>25</v>
      </c>
      <c r="O57" s="25">
        <f t="shared" si="2"/>
        <v>1798</v>
      </c>
      <c r="P57" s="27">
        <f t="shared" si="3"/>
        <v>28202</v>
      </c>
    </row>
    <row r="58" spans="2:16" ht="27.6" customHeight="1" x14ac:dyDescent="0.2">
      <c r="B58" s="19">
        <f t="shared" si="0"/>
        <v>51</v>
      </c>
      <c r="C58" s="1" t="s">
        <v>64</v>
      </c>
      <c r="D58" s="28" t="s">
        <v>94</v>
      </c>
      <c r="E58" s="29" t="s">
        <v>96</v>
      </c>
      <c r="F58" s="30" t="s">
        <v>145</v>
      </c>
      <c r="G58" s="31" t="s">
        <v>146</v>
      </c>
      <c r="H58" s="26">
        <v>80000</v>
      </c>
      <c r="I58" s="26">
        <v>0</v>
      </c>
      <c r="J58" s="26">
        <f t="shared" si="1"/>
        <v>80000</v>
      </c>
      <c r="K58" s="26">
        <v>2296</v>
      </c>
      <c r="L58" s="26">
        <v>7400.87</v>
      </c>
      <c r="M58" s="26">
        <v>2432</v>
      </c>
      <c r="N58" s="26">
        <v>25</v>
      </c>
      <c r="O58" s="25">
        <f t="shared" si="2"/>
        <v>12153.869999999999</v>
      </c>
      <c r="P58" s="27">
        <f t="shared" si="3"/>
        <v>67846.13</v>
      </c>
    </row>
    <row r="59" spans="2:16" ht="27.6" customHeight="1" x14ac:dyDescent="0.2">
      <c r="B59" s="19">
        <f t="shared" si="0"/>
        <v>52</v>
      </c>
      <c r="C59" s="1" t="s">
        <v>65</v>
      </c>
      <c r="D59" s="28" t="s">
        <v>99</v>
      </c>
      <c r="E59" s="29" t="s">
        <v>279</v>
      </c>
      <c r="F59" s="30" t="s">
        <v>145</v>
      </c>
      <c r="G59" s="31" t="s">
        <v>147</v>
      </c>
      <c r="H59" s="26">
        <v>80000</v>
      </c>
      <c r="I59" s="26">
        <v>0</v>
      </c>
      <c r="J59" s="26">
        <f t="shared" si="1"/>
        <v>80000</v>
      </c>
      <c r="K59" s="26">
        <v>2296</v>
      </c>
      <c r="L59" s="26">
        <v>7400.87</v>
      </c>
      <c r="M59" s="26">
        <v>2432</v>
      </c>
      <c r="N59" s="26">
        <v>25</v>
      </c>
      <c r="O59" s="25">
        <f t="shared" si="2"/>
        <v>12153.869999999999</v>
      </c>
      <c r="P59" s="27">
        <f t="shared" si="3"/>
        <v>67846.13</v>
      </c>
    </row>
    <row r="60" spans="2:16" ht="27.6" customHeight="1" x14ac:dyDescent="0.2">
      <c r="B60" s="19">
        <f t="shared" si="0"/>
        <v>53</v>
      </c>
      <c r="C60" s="31" t="s">
        <v>66</v>
      </c>
      <c r="D60" s="28" t="s">
        <v>106</v>
      </c>
      <c r="E60" s="29" t="s">
        <v>126</v>
      </c>
      <c r="F60" s="30" t="s">
        <v>145</v>
      </c>
      <c r="G60" s="31" t="s">
        <v>147</v>
      </c>
      <c r="H60" s="26">
        <v>120000</v>
      </c>
      <c r="I60" s="26">
        <v>0</v>
      </c>
      <c r="J60" s="26">
        <f t="shared" si="1"/>
        <v>120000</v>
      </c>
      <c r="K60" s="26">
        <v>3444</v>
      </c>
      <c r="L60" s="26">
        <v>16809.87</v>
      </c>
      <c r="M60" s="26">
        <v>3648</v>
      </c>
      <c r="N60" s="26">
        <v>3725</v>
      </c>
      <c r="O60" s="25">
        <f t="shared" si="2"/>
        <v>27626.87</v>
      </c>
      <c r="P60" s="27">
        <f t="shared" si="3"/>
        <v>92373.13</v>
      </c>
    </row>
    <row r="61" spans="2:16" ht="27.6" customHeight="1" x14ac:dyDescent="0.2">
      <c r="B61" s="19">
        <f t="shared" si="0"/>
        <v>54</v>
      </c>
      <c r="C61" s="1" t="s">
        <v>67</v>
      </c>
      <c r="D61" s="28" t="s">
        <v>88</v>
      </c>
      <c r="E61" s="29" t="s">
        <v>127</v>
      </c>
      <c r="F61" s="30" t="s">
        <v>145</v>
      </c>
      <c r="G61" s="31" t="s">
        <v>146</v>
      </c>
      <c r="H61" s="26">
        <v>120000</v>
      </c>
      <c r="I61" s="26">
        <v>0</v>
      </c>
      <c r="J61" s="26">
        <f t="shared" si="1"/>
        <v>120000</v>
      </c>
      <c r="K61" s="26">
        <v>3444</v>
      </c>
      <c r="L61" s="26">
        <v>16809.87</v>
      </c>
      <c r="M61" s="26">
        <v>3648</v>
      </c>
      <c r="N61" s="26">
        <v>6806.25</v>
      </c>
      <c r="O61" s="25">
        <f t="shared" si="2"/>
        <v>30708.12</v>
      </c>
      <c r="P61" s="27">
        <f t="shared" si="3"/>
        <v>89291.88</v>
      </c>
    </row>
    <row r="62" spans="2:16" ht="27.6" customHeight="1" x14ac:dyDescent="0.2">
      <c r="B62" s="19">
        <f t="shared" si="0"/>
        <v>55</v>
      </c>
      <c r="C62" s="31" t="s">
        <v>68</v>
      </c>
      <c r="D62" s="28" t="s">
        <v>106</v>
      </c>
      <c r="E62" s="29" t="s">
        <v>128</v>
      </c>
      <c r="F62" s="30" t="s">
        <v>145</v>
      </c>
      <c r="G62" s="31" t="s">
        <v>147</v>
      </c>
      <c r="H62" s="26">
        <v>60000</v>
      </c>
      <c r="I62" s="26">
        <v>0</v>
      </c>
      <c r="J62" s="26">
        <f t="shared" si="1"/>
        <v>60000</v>
      </c>
      <c r="K62" s="26">
        <v>1722</v>
      </c>
      <c r="L62" s="26">
        <v>3486.68</v>
      </c>
      <c r="M62" s="26">
        <v>1824</v>
      </c>
      <c r="N62" s="26">
        <v>1925</v>
      </c>
      <c r="O62" s="25">
        <f t="shared" si="2"/>
        <v>8957.68</v>
      </c>
      <c r="P62" s="27">
        <f t="shared" si="3"/>
        <v>51042.32</v>
      </c>
    </row>
    <row r="63" spans="2:16" ht="27.6" customHeight="1" x14ac:dyDescent="0.2">
      <c r="B63" s="19">
        <f t="shared" si="0"/>
        <v>56</v>
      </c>
      <c r="C63" s="1" t="s">
        <v>69</v>
      </c>
      <c r="D63" s="28" t="s">
        <v>106</v>
      </c>
      <c r="E63" s="29" t="s">
        <v>129</v>
      </c>
      <c r="F63" s="30" t="s">
        <v>145</v>
      </c>
      <c r="G63" s="31" t="s">
        <v>146</v>
      </c>
      <c r="H63" s="26">
        <v>80000</v>
      </c>
      <c r="I63" s="26">
        <v>0</v>
      </c>
      <c r="J63" s="26">
        <f t="shared" si="1"/>
        <v>80000</v>
      </c>
      <c r="K63" s="26">
        <v>2296</v>
      </c>
      <c r="L63" s="26">
        <v>7400.87</v>
      </c>
      <c r="M63" s="26">
        <v>2432</v>
      </c>
      <c r="N63" s="26">
        <v>25</v>
      </c>
      <c r="O63" s="25">
        <f t="shared" si="2"/>
        <v>12153.869999999999</v>
      </c>
      <c r="P63" s="27">
        <f t="shared" si="3"/>
        <v>67846.13</v>
      </c>
    </row>
    <row r="64" spans="2:16" ht="27.6" customHeight="1" x14ac:dyDescent="0.2">
      <c r="B64" s="19">
        <f t="shared" si="0"/>
        <v>57</v>
      </c>
      <c r="C64" s="1" t="s">
        <v>70</v>
      </c>
      <c r="D64" s="28" t="s">
        <v>130</v>
      </c>
      <c r="E64" s="29" t="s">
        <v>131</v>
      </c>
      <c r="F64" s="30" t="s">
        <v>145</v>
      </c>
      <c r="G64" s="31" t="s">
        <v>146</v>
      </c>
      <c r="H64" s="26">
        <v>70000</v>
      </c>
      <c r="I64" s="26">
        <v>0</v>
      </c>
      <c r="J64" s="26">
        <f t="shared" si="1"/>
        <v>70000</v>
      </c>
      <c r="K64" s="26">
        <v>2009</v>
      </c>
      <c r="L64" s="26">
        <v>5368.48</v>
      </c>
      <c r="M64" s="26">
        <v>2128</v>
      </c>
      <c r="N64" s="26">
        <v>25</v>
      </c>
      <c r="O64" s="25">
        <f t="shared" si="2"/>
        <v>9530.48</v>
      </c>
      <c r="P64" s="27">
        <f t="shared" si="3"/>
        <v>60469.520000000004</v>
      </c>
    </row>
    <row r="65" spans="2:16" ht="27.6" customHeight="1" x14ac:dyDescent="0.2">
      <c r="B65" s="19">
        <f t="shared" si="0"/>
        <v>58</v>
      </c>
      <c r="C65" s="1" t="s">
        <v>71</v>
      </c>
      <c r="D65" s="28" t="s">
        <v>97</v>
      </c>
      <c r="E65" s="29" t="s">
        <v>132</v>
      </c>
      <c r="F65" s="30" t="s">
        <v>145</v>
      </c>
      <c r="G65" s="31" t="s">
        <v>146</v>
      </c>
      <c r="H65" s="26">
        <v>40000</v>
      </c>
      <c r="I65" s="26">
        <v>0</v>
      </c>
      <c r="J65" s="26">
        <f t="shared" si="1"/>
        <v>40000</v>
      </c>
      <c r="K65" s="26">
        <v>1148</v>
      </c>
      <c r="L65" s="26">
        <v>442.65</v>
      </c>
      <c r="M65" s="26">
        <v>1216</v>
      </c>
      <c r="N65" s="26">
        <v>25</v>
      </c>
      <c r="O65" s="25">
        <f t="shared" si="2"/>
        <v>2831.65</v>
      </c>
      <c r="P65" s="27">
        <f t="shared" si="3"/>
        <v>37168.35</v>
      </c>
    </row>
    <row r="66" spans="2:16" ht="27.6" customHeight="1" x14ac:dyDescent="0.2">
      <c r="B66" s="19">
        <f t="shared" si="0"/>
        <v>59</v>
      </c>
      <c r="C66" s="2" t="s">
        <v>72</v>
      </c>
      <c r="D66" s="6" t="s">
        <v>133</v>
      </c>
      <c r="E66" s="7" t="s">
        <v>104</v>
      </c>
      <c r="F66" s="30" t="s">
        <v>145</v>
      </c>
      <c r="G66" s="8" t="s">
        <v>146</v>
      </c>
      <c r="H66" s="13">
        <v>80000</v>
      </c>
      <c r="I66" s="26">
        <v>0</v>
      </c>
      <c r="J66" s="26">
        <f t="shared" si="1"/>
        <v>80000</v>
      </c>
      <c r="K66" s="26">
        <v>2296</v>
      </c>
      <c r="L66" s="26">
        <v>7400.87</v>
      </c>
      <c r="M66" s="26">
        <v>2432</v>
      </c>
      <c r="N66" s="26">
        <v>25</v>
      </c>
      <c r="O66" s="25">
        <f t="shared" si="2"/>
        <v>12153.869999999999</v>
      </c>
      <c r="P66" s="27">
        <f t="shared" si="3"/>
        <v>67846.13</v>
      </c>
    </row>
    <row r="67" spans="2:16" ht="25.5" x14ac:dyDescent="0.2">
      <c r="B67" s="19">
        <f t="shared" si="0"/>
        <v>60</v>
      </c>
      <c r="C67" s="1" t="s">
        <v>73</v>
      </c>
      <c r="D67" s="28" t="s">
        <v>99</v>
      </c>
      <c r="E67" s="29" t="s">
        <v>134</v>
      </c>
      <c r="F67" s="30" t="s">
        <v>145</v>
      </c>
      <c r="G67" s="31" t="s">
        <v>146</v>
      </c>
      <c r="H67" s="26">
        <v>80000</v>
      </c>
      <c r="I67" s="26">
        <v>0</v>
      </c>
      <c r="J67" s="26">
        <f t="shared" si="1"/>
        <v>80000</v>
      </c>
      <c r="K67" s="26">
        <v>2296</v>
      </c>
      <c r="L67" s="26">
        <v>7400.87</v>
      </c>
      <c r="M67" s="26">
        <v>2432</v>
      </c>
      <c r="N67" s="26">
        <v>25</v>
      </c>
      <c r="O67" s="25">
        <f t="shared" si="2"/>
        <v>12153.869999999999</v>
      </c>
      <c r="P67" s="27">
        <f t="shared" si="3"/>
        <v>67846.13</v>
      </c>
    </row>
    <row r="68" spans="2:16" ht="25.5" x14ac:dyDescent="0.2">
      <c r="B68" s="19">
        <f t="shared" si="0"/>
        <v>61</v>
      </c>
      <c r="C68" s="1" t="s">
        <v>74</v>
      </c>
      <c r="D68" s="28" t="s">
        <v>99</v>
      </c>
      <c r="E68" s="29" t="s">
        <v>89</v>
      </c>
      <c r="F68" s="30" t="s">
        <v>145</v>
      </c>
      <c r="G68" s="31" t="s">
        <v>146</v>
      </c>
      <c r="H68" s="26">
        <v>180000</v>
      </c>
      <c r="I68" s="26">
        <v>0</v>
      </c>
      <c r="J68" s="26">
        <f t="shared" si="1"/>
        <v>180000</v>
      </c>
      <c r="K68" s="26">
        <v>5166</v>
      </c>
      <c r="L68" s="26">
        <v>30923.37</v>
      </c>
      <c r="M68" s="26">
        <v>5472</v>
      </c>
      <c r="N68" s="26">
        <v>25</v>
      </c>
      <c r="O68" s="25">
        <f t="shared" si="2"/>
        <v>41586.369999999995</v>
      </c>
      <c r="P68" s="27">
        <f t="shared" si="3"/>
        <v>138413.63</v>
      </c>
    </row>
    <row r="69" spans="2:16" ht="27.6" customHeight="1" x14ac:dyDescent="0.2">
      <c r="B69" s="19">
        <f t="shared" si="0"/>
        <v>62</v>
      </c>
      <c r="C69" s="1" t="s">
        <v>75</v>
      </c>
      <c r="D69" s="28" t="s">
        <v>99</v>
      </c>
      <c r="E69" s="29" t="s">
        <v>135</v>
      </c>
      <c r="F69" s="30" t="s">
        <v>145</v>
      </c>
      <c r="G69" s="31" t="s">
        <v>147</v>
      </c>
      <c r="H69" s="26">
        <v>245000</v>
      </c>
      <c r="I69" s="26">
        <v>0</v>
      </c>
      <c r="J69" s="26">
        <f t="shared" si="1"/>
        <v>245000</v>
      </c>
      <c r="K69" s="26">
        <v>7031.5</v>
      </c>
      <c r="L69" s="26">
        <v>46653.64</v>
      </c>
      <c r="M69" s="26">
        <v>5685.41</v>
      </c>
      <c r="N69" s="26">
        <v>25</v>
      </c>
      <c r="O69" s="25">
        <f t="shared" si="2"/>
        <v>59395.55</v>
      </c>
      <c r="P69" s="27">
        <f t="shared" si="3"/>
        <v>185604.45</v>
      </c>
    </row>
    <row r="70" spans="2:16" ht="27.6" customHeight="1" x14ac:dyDescent="0.2">
      <c r="B70" s="19">
        <f t="shared" si="0"/>
        <v>63</v>
      </c>
      <c r="C70" s="1" t="s">
        <v>76</v>
      </c>
      <c r="D70" s="28" t="s">
        <v>97</v>
      </c>
      <c r="E70" s="29" t="s">
        <v>128</v>
      </c>
      <c r="F70" s="30" t="s">
        <v>145</v>
      </c>
      <c r="G70" s="31" t="s">
        <v>146</v>
      </c>
      <c r="H70" s="26">
        <v>80000</v>
      </c>
      <c r="I70" s="26">
        <v>0</v>
      </c>
      <c r="J70" s="26">
        <f t="shared" si="1"/>
        <v>80000</v>
      </c>
      <c r="K70" s="26">
        <v>2296</v>
      </c>
      <c r="L70" s="26">
        <v>7400.87</v>
      </c>
      <c r="M70" s="26">
        <v>2432</v>
      </c>
      <c r="N70" s="26">
        <v>25</v>
      </c>
      <c r="O70" s="25">
        <f t="shared" si="2"/>
        <v>12153.869999999999</v>
      </c>
      <c r="P70" s="27">
        <f t="shared" si="3"/>
        <v>67846.13</v>
      </c>
    </row>
    <row r="71" spans="2:16" ht="27.6" customHeight="1" x14ac:dyDescent="0.2">
      <c r="B71" s="19">
        <f t="shared" si="0"/>
        <v>64</v>
      </c>
      <c r="C71" s="1" t="s">
        <v>77</v>
      </c>
      <c r="D71" s="28" t="s">
        <v>99</v>
      </c>
      <c r="E71" s="29" t="s">
        <v>136</v>
      </c>
      <c r="F71" s="30" t="s">
        <v>145</v>
      </c>
      <c r="G71" s="31" t="s">
        <v>146</v>
      </c>
      <c r="H71" s="26">
        <v>140545</v>
      </c>
      <c r="I71" s="26">
        <v>0</v>
      </c>
      <c r="J71" s="26">
        <f t="shared" si="1"/>
        <v>140545</v>
      </c>
      <c r="K71" s="26">
        <v>4033.64</v>
      </c>
      <c r="L71" s="26">
        <v>21642.57</v>
      </c>
      <c r="M71" s="26">
        <v>4272.57</v>
      </c>
      <c r="N71" s="26">
        <v>25</v>
      </c>
      <c r="O71" s="25">
        <f t="shared" si="2"/>
        <v>29973.78</v>
      </c>
      <c r="P71" s="27">
        <f t="shared" si="3"/>
        <v>110571.22</v>
      </c>
    </row>
    <row r="72" spans="2:16" ht="27.6" customHeight="1" x14ac:dyDescent="0.2">
      <c r="B72" s="19">
        <f t="shared" si="0"/>
        <v>65</v>
      </c>
      <c r="C72" s="1" t="s">
        <v>78</v>
      </c>
      <c r="D72" s="28" t="s">
        <v>88</v>
      </c>
      <c r="E72" s="29" t="s">
        <v>89</v>
      </c>
      <c r="F72" s="30" t="s">
        <v>145</v>
      </c>
      <c r="G72" s="31" t="s">
        <v>147</v>
      </c>
      <c r="H72" s="26">
        <v>80000</v>
      </c>
      <c r="I72" s="26">
        <v>0</v>
      </c>
      <c r="J72" s="26">
        <f t="shared" si="1"/>
        <v>80000</v>
      </c>
      <c r="K72" s="26">
        <v>2296</v>
      </c>
      <c r="L72" s="26">
        <v>7400.87</v>
      </c>
      <c r="M72" s="26">
        <v>2432</v>
      </c>
      <c r="N72" s="26">
        <v>2072.6</v>
      </c>
      <c r="O72" s="25">
        <f t="shared" si="2"/>
        <v>14201.47</v>
      </c>
      <c r="P72" s="27">
        <f t="shared" si="3"/>
        <v>65798.53</v>
      </c>
    </row>
    <row r="73" spans="2:16" ht="27.6" customHeight="1" x14ac:dyDescent="0.2">
      <c r="B73" s="19">
        <f t="shared" ref="B73:B81" si="4">B72+1</f>
        <v>66</v>
      </c>
      <c r="C73" s="1" t="s">
        <v>79</v>
      </c>
      <c r="D73" s="28" t="s">
        <v>88</v>
      </c>
      <c r="E73" s="29" t="s">
        <v>89</v>
      </c>
      <c r="F73" s="30" t="s">
        <v>145</v>
      </c>
      <c r="G73" s="31" t="s">
        <v>147</v>
      </c>
      <c r="H73" s="26">
        <v>75000</v>
      </c>
      <c r="I73" s="26">
        <v>0</v>
      </c>
      <c r="J73" s="26">
        <f t="shared" ref="J73:J81" si="5">H73</f>
        <v>75000</v>
      </c>
      <c r="K73" s="26">
        <v>2152.5</v>
      </c>
      <c r="L73" s="26">
        <v>6309.38</v>
      </c>
      <c r="M73" s="26">
        <v>2280</v>
      </c>
      <c r="N73" s="26">
        <v>25</v>
      </c>
      <c r="O73" s="25">
        <f t="shared" ref="O73:O80" si="6">+K73+L73+M73+N73</f>
        <v>10766.880000000001</v>
      </c>
      <c r="P73" s="27">
        <f t="shared" ref="P73:P81" si="7">J73-O73</f>
        <v>64233.119999999995</v>
      </c>
    </row>
    <row r="74" spans="2:16" ht="27.6" customHeight="1" x14ac:dyDescent="0.2">
      <c r="B74" s="19">
        <f t="shared" si="4"/>
        <v>67</v>
      </c>
      <c r="C74" s="1" t="s">
        <v>80</v>
      </c>
      <c r="D74" s="28" t="s">
        <v>97</v>
      </c>
      <c r="E74" s="29" t="s">
        <v>98</v>
      </c>
      <c r="F74" s="30" t="s">
        <v>145</v>
      </c>
      <c r="G74" s="31" t="s">
        <v>146</v>
      </c>
      <c r="H74" s="26">
        <v>35000</v>
      </c>
      <c r="I74" s="26">
        <v>0</v>
      </c>
      <c r="J74" s="26">
        <f t="shared" si="5"/>
        <v>35000</v>
      </c>
      <c r="K74" s="26">
        <v>1004.5</v>
      </c>
      <c r="L74" s="26">
        <v>0</v>
      </c>
      <c r="M74" s="26">
        <v>1064</v>
      </c>
      <c r="N74" s="26">
        <v>25</v>
      </c>
      <c r="O74" s="25">
        <f t="shared" si="6"/>
        <v>2093.5</v>
      </c>
      <c r="P74" s="27">
        <f t="shared" si="7"/>
        <v>32906.5</v>
      </c>
    </row>
    <row r="75" spans="2:16" ht="27.6" customHeight="1" x14ac:dyDescent="0.2">
      <c r="B75" s="19">
        <f t="shared" si="4"/>
        <v>68</v>
      </c>
      <c r="C75" s="1" t="s">
        <v>81</v>
      </c>
      <c r="D75" s="28" t="s">
        <v>92</v>
      </c>
      <c r="E75" s="29" t="s">
        <v>93</v>
      </c>
      <c r="F75" s="30" t="s">
        <v>145</v>
      </c>
      <c r="G75" s="31" t="s">
        <v>147</v>
      </c>
      <c r="H75" s="26">
        <v>50000</v>
      </c>
      <c r="I75" s="26">
        <v>0</v>
      </c>
      <c r="J75" s="26">
        <f t="shared" si="5"/>
        <v>50000</v>
      </c>
      <c r="K75" s="26">
        <v>1435</v>
      </c>
      <c r="L75" s="26">
        <v>1854</v>
      </c>
      <c r="M75" s="26">
        <v>1520</v>
      </c>
      <c r="N75" s="26">
        <v>25</v>
      </c>
      <c r="O75" s="25">
        <f t="shared" si="6"/>
        <v>4834</v>
      </c>
      <c r="P75" s="27">
        <f t="shared" si="7"/>
        <v>45166</v>
      </c>
    </row>
    <row r="76" spans="2:16" ht="27.6" customHeight="1" x14ac:dyDescent="0.2">
      <c r="B76" s="19">
        <f t="shared" si="4"/>
        <v>69</v>
      </c>
      <c r="C76" s="2" t="s">
        <v>82</v>
      </c>
      <c r="D76" s="6" t="s">
        <v>137</v>
      </c>
      <c r="E76" s="7" t="s">
        <v>138</v>
      </c>
      <c r="F76" s="30" t="s">
        <v>145</v>
      </c>
      <c r="G76" s="9" t="s">
        <v>146</v>
      </c>
      <c r="H76" s="13">
        <v>50000</v>
      </c>
      <c r="I76" s="26">
        <v>0</v>
      </c>
      <c r="J76" s="26">
        <f t="shared" si="5"/>
        <v>50000</v>
      </c>
      <c r="K76" s="26">
        <v>1435</v>
      </c>
      <c r="L76" s="26">
        <v>1854</v>
      </c>
      <c r="M76" s="26">
        <v>1520</v>
      </c>
      <c r="N76" s="26">
        <v>25</v>
      </c>
      <c r="O76" s="25">
        <f t="shared" si="6"/>
        <v>4834</v>
      </c>
      <c r="P76" s="27">
        <f t="shared" si="7"/>
        <v>45166</v>
      </c>
    </row>
    <row r="77" spans="2:16" ht="27.6" customHeight="1" x14ac:dyDescent="0.2">
      <c r="B77" s="19">
        <f t="shared" si="4"/>
        <v>70</v>
      </c>
      <c r="C77" s="1" t="s">
        <v>83</v>
      </c>
      <c r="D77" s="28" t="s">
        <v>277</v>
      </c>
      <c r="E77" s="29" t="s">
        <v>139</v>
      </c>
      <c r="F77" s="30" t="s">
        <v>145</v>
      </c>
      <c r="G77" s="31" t="s">
        <v>147</v>
      </c>
      <c r="H77" s="26">
        <v>50000</v>
      </c>
      <c r="I77" s="26">
        <v>0</v>
      </c>
      <c r="J77" s="26">
        <f t="shared" si="5"/>
        <v>50000</v>
      </c>
      <c r="K77" s="26">
        <v>1435</v>
      </c>
      <c r="L77" s="26">
        <v>1854</v>
      </c>
      <c r="M77" s="26">
        <v>1520</v>
      </c>
      <c r="N77" s="26">
        <v>3521.06</v>
      </c>
      <c r="O77" s="25">
        <f t="shared" si="6"/>
        <v>8330.06</v>
      </c>
      <c r="P77" s="27">
        <f t="shared" si="7"/>
        <v>41669.94</v>
      </c>
    </row>
    <row r="78" spans="2:16" ht="27.6" customHeight="1" x14ac:dyDescent="0.2">
      <c r="B78" s="19">
        <f t="shared" si="4"/>
        <v>71</v>
      </c>
      <c r="C78" s="1" t="s">
        <v>84</v>
      </c>
      <c r="D78" s="28" t="s">
        <v>94</v>
      </c>
      <c r="E78" s="29" t="s">
        <v>140</v>
      </c>
      <c r="F78" s="30" t="s">
        <v>145</v>
      </c>
      <c r="G78" s="31" t="s">
        <v>146</v>
      </c>
      <c r="H78" s="26">
        <v>30000</v>
      </c>
      <c r="I78" s="26">
        <v>0</v>
      </c>
      <c r="J78" s="26">
        <f t="shared" si="5"/>
        <v>30000</v>
      </c>
      <c r="K78" s="26">
        <v>861</v>
      </c>
      <c r="L78" s="26">
        <v>0</v>
      </c>
      <c r="M78" s="26">
        <v>912</v>
      </c>
      <c r="N78" s="26">
        <v>25</v>
      </c>
      <c r="O78" s="25">
        <f t="shared" si="6"/>
        <v>1798</v>
      </c>
      <c r="P78" s="27">
        <f t="shared" si="7"/>
        <v>28202</v>
      </c>
    </row>
    <row r="79" spans="2:16" ht="25.5" x14ac:dyDescent="0.2">
      <c r="B79" s="19">
        <f t="shared" si="4"/>
        <v>72</v>
      </c>
      <c r="C79" s="1" t="s">
        <v>85</v>
      </c>
      <c r="D79" s="28" t="s">
        <v>99</v>
      </c>
      <c r="E79" s="29" t="s">
        <v>141</v>
      </c>
      <c r="F79" s="30" t="s">
        <v>145</v>
      </c>
      <c r="G79" s="31" t="s">
        <v>146</v>
      </c>
      <c r="H79" s="26">
        <v>150000</v>
      </c>
      <c r="I79" s="26">
        <v>0</v>
      </c>
      <c r="J79" s="26">
        <f t="shared" si="5"/>
        <v>150000</v>
      </c>
      <c r="K79" s="26">
        <v>4305</v>
      </c>
      <c r="L79" s="26">
        <v>23866.62</v>
      </c>
      <c r="M79" s="26">
        <v>4560</v>
      </c>
      <c r="N79" s="26">
        <v>2836.75</v>
      </c>
      <c r="O79" s="25">
        <f t="shared" si="6"/>
        <v>35568.369999999995</v>
      </c>
      <c r="P79" s="27">
        <f t="shared" si="7"/>
        <v>114431.63</v>
      </c>
    </row>
    <row r="80" spans="2:16" ht="27.6" customHeight="1" x14ac:dyDescent="0.2">
      <c r="B80" s="19">
        <f t="shared" si="4"/>
        <v>73</v>
      </c>
      <c r="C80" s="1" t="s">
        <v>86</v>
      </c>
      <c r="D80" s="28" t="s">
        <v>94</v>
      </c>
      <c r="E80" s="29" t="s">
        <v>142</v>
      </c>
      <c r="F80" s="30" t="s">
        <v>145</v>
      </c>
      <c r="G80" s="31" t="s">
        <v>146</v>
      </c>
      <c r="H80" s="26">
        <v>60000</v>
      </c>
      <c r="I80" s="26">
        <v>0</v>
      </c>
      <c r="J80" s="26">
        <f t="shared" si="5"/>
        <v>60000</v>
      </c>
      <c r="K80" s="26">
        <v>1722</v>
      </c>
      <c r="L80" s="26">
        <v>2800.49</v>
      </c>
      <c r="M80" s="26">
        <v>1824</v>
      </c>
      <c r="N80" s="26">
        <v>3455.92</v>
      </c>
      <c r="O80" s="25">
        <f t="shared" si="6"/>
        <v>9802.41</v>
      </c>
      <c r="P80" s="27">
        <f t="shared" si="7"/>
        <v>50197.59</v>
      </c>
    </row>
    <row r="81" spans="2:16" ht="27.6" customHeight="1" thickBot="1" x14ac:dyDescent="0.25">
      <c r="B81" s="33">
        <f t="shared" si="4"/>
        <v>74</v>
      </c>
      <c r="C81" s="10" t="s">
        <v>87</v>
      </c>
      <c r="D81" s="34" t="s">
        <v>109</v>
      </c>
      <c r="E81" s="35" t="s">
        <v>143</v>
      </c>
      <c r="F81" s="36" t="s">
        <v>145</v>
      </c>
      <c r="G81" s="37" t="s">
        <v>146</v>
      </c>
      <c r="H81" s="38">
        <v>75000</v>
      </c>
      <c r="I81" s="38">
        <v>0</v>
      </c>
      <c r="J81" s="38">
        <f t="shared" si="5"/>
        <v>75000</v>
      </c>
      <c r="K81" s="38">
        <v>2152.5</v>
      </c>
      <c r="L81" s="39">
        <v>6309.38</v>
      </c>
      <c r="M81" s="39">
        <v>2280</v>
      </c>
      <c r="N81" s="40">
        <v>25</v>
      </c>
      <c r="O81" s="25">
        <f>+K81+L81+M81+N81</f>
        <v>10766.880000000001</v>
      </c>
      <c r="P81" s="27">
        <f t="shared" si="7"/>
        <v>64233.119999999995</v>
      </c>
    </row>
    <row r="82" spans="2:16" s="134" customFormat="1" ht="14.25" thickBot="1" x14ac:dyDescent="0.25">
      <c r="B82" s="120"/>
      <c r="C82" s="120"/>
      <c r="D82" s="121"/>
      <c r="E82" s="122"/>
      <c r="F82" s="123"/>
      <c r="G82" s="123"/>
      <c r="H82" s="131">
        <f>SUM(H8:H81)</f>
        <v>5516045</v>
      </c>
      <c r="I82" s="131">
        <v>0</v>
      </c>
      <c r="J82" s="131">
        <f t="shared" ref="J82:P82" si="8">SUM(J8:J81)</f>
        <v>5516045</v>
      </c>
      <c r="K82" s="131">
        <f t="shared" si="8"/>
        <v>158310.49000000002</v>
      </c>
      <c r="L82" s="131">
        <f t="shared" si="8"/>
        <v>562116.26999999979</v>
      </c>
      <c r="M82" s="132">
        <f t="shared" si="8"/>
        <v>165925.18000000002</v>
      </c>
      <c r="N82" s="133">
        <f t="shared" si="8"/>
        <v>66476.91</v>
      </c>
      <c r="O82" s="133">
        <f t="shared" si="8"/>
        <v>952828.85000000009</v>
      </c>
      <c r="P82" s="133">
        <f t="shared" si="8"/>
        <v>4563216.1499999976</v>
      </c>
    </row>
    <row r="84" spans="2:16" x14ac:dyDescent="0.2">
      <c r="D84" s="41" t="s">
        <v>149</v>
      </c>
      <c r="E84" s="42"/>
      <c r="F84" s="43" t="s">
        <v>150</v>
      </c>
      <c r="G84" s="44"/>
      <c r="H84" s="43"/>
      <c r="I84" s="43"/>
      <c r="J84" s="145"/>
      <c r="K84" s="145"/>
      <c r="L84" s="145"/>
      <c r="M84" s="44"/>
      <c r="N84" s="44"/>
    </row>
    <row r="85" spans="2:16" x14ac:dyDescent="0.2">
      <c r="D85" s="143"/>
      <c r="E85" s="42"/>
      <c r="F85" s="145"/>
      <c r="G85" s="44"/>
      <c r="H85" s="43"/>
      <c r="I85" s="43"/>
      <c r="J85" s="43"/>
      <c r="K85" s="43"/>
      <c r="L85" s="44"/>
      <c r="M85" s="44"/>
      <c r="N85" s="44"/>
    </row>
    <row r="86" spans="2:16" ht="13.9" customHeight="1" x14ac:dyDescent="0.2">
      <c r="D86" s="144"/>
      <c r="E86" s="42"/>
      <c r="F86" s="146"/>
      <c r="G86" s="44"/>
      <c r="H86" s="43"/>
      <c r="I86" s="43"/>
      <c r="J86" s="145"/>
      <c r="K86" s="145"/>
      <c r="L86" s="145"/>
      <c r="M86" s="44"/>
      <c r="N86" s="44"/>
    </row>
    <row r="87" spans="2:16" x14ac:dyDescent="0.2">
      <c r="D87" s="41" t="s">
        <v>152</v>
      </c>
      <c r="E87" s="42"/>
      <c r="F87" s="43" t="s">
        <v>151</v>
      </c>
      <c r="G87" s="44"/>
      <c r="H87" s="43"/>
      <c r="I87" s="43"/>
      <c r="J87" s="146"/>
      <c r="K87" s="146"/>
      <c r="L87" s="146"/>
      <c r="M87" s="44"/>
      <c r="N87" s="44"/>
    </row>
    <row r="88" spans="2:16" x14ac:dyDescent="0.2">
      <c r="D88" s="47"/>
      <c r="E88" s="42"/>
      <c r="F88" s="44"/>
      <c r="G88" s="44"/>
      <c r="H88" s="43"/>
      <c r="I88" s="43"/>
      <c r="J88" s="142" t="s">
        <v>153</v>
      </c>
      <c r="K88" s="142"/>
      <c r="L88" s="142"/>
      <c r="M88" s="44"/>
      <c r="N88" s="44"/>
    </row>
    <row r="89" spans="2:16" x14ac:dyDescent="0.2">
      <c r="D89" s="47"/>
      <c r="E89" s="42"/>
      <c r="F89" s="44"/>
      <c r="G89" s="44"/>
      <c r="H89" s="43"/>
      <c r="I89" s="43"/>
      <c r="J89" s="43"/>
      <c r="K89" s="43"/>
      <c r="L89" s="44"/>
      <c r="M89" s="44"/>
      <c r="N89" s="44"/>
    </row>
    <row r="90" spans="2:16" x14ac:dyDescent="0.2">
      <c r="D90" s="47"/>
      <c r="E90" s="42"/>
      <c r="F90" s="44"/>
      <c r="G90" s="44"/>
      <c r="H90" s="43"/>
      <c r="I90" s="43"/>
      <c r="J90" s="43"/>
      <c r="K90" s="43"/>
      <c r="L90" s="44"/>
      <c r="M90" s="44"/>
      <c r="N90" s="44"/>
    </row>
    <row r="91" spans="2:16" x14ac:dyDescent="0.2">
      <c r="D91" s="47"/>
      <c r="E91" s="42"/>
      <c r="F91" s="44"/>
      <c r="G91" s="44"/>
      <c r="H91" s="43"/>
      <c r="I91" s="43"/>
      <c r="J91" s="43"/>
      <c r="K91" s="43"/>
      <c r="L91" s="44"/>
      <c r="M91" s="44"/>
      <c r="N91" s="44"/>
    </row>
    <row r="499" ht="14.45" customHeight="1" x14ac:dyDescent="0.2"/>
  </sheetData>
  <autoFilter ref="B7:P7" xr:uid="{0E972A80-6B3C-4D4F-A20A-C87F7844DC97}"/>
  <mergeCells count="8">
    <mergeCell ref="D4:P4"/>
    <mergeCell ref="D5:P5"/>
    <mergeCell ref="D6:P6"/>
    <mergeCell ref="J88:L88"/>
    <mergeCell ref="D85:D86"/>
    <mergeCell ref="F85:F86"/>
    <mergeCell ref="J84:L84"/>
    <mergeCell ref="J86:L87"/>
  </mergeCells>
  <conditionalFormatting sqref="C8:C9">
    <cfRule type="duplicateValues" dxfId="2" priority="2"/>
  </conditionalFormatting>
  <conditionalFormatting sqref="C10:C69">
    <cfRule type="duplicateValues" dxfId="1" priority="3"/>
  </conditionalFormatting>
  <conditionalFormatting sqref="C79:C81">
    <cfRule type="duplicateValues" dxfId="0" priority="1"/>
  </conditionalFormatting>
  <pageMargins left="0.7" right="0.7" top="0.75" bottom="0.75" header="0.3" footer="0.3"/>
  <pageSetup paperSize="5" scale="48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13E784-40FB-4BBC-A678-18C569B2E3EE}">
  <sheetPr>
    <pageSetUpPr fitToPage="1"/>
  </sheetPr>
  <dimension ref="B1:P1048569"/>
  <sheetViews>
    <sheetView zoomScale="70" zoomScaleNormal="70" workbookViewId="0">
      <pane ySplit="5" topLeftCell="A6" activePane="bottomLeft" state="frozen"/>
      <selection pane="bottomLeft" activeCell="B1" sqref="B1:P73"/>
    </sheetView>
  </sheetViews>
  <sheetFormatPr baseColWidth="10" defaultColWidth="11.5703125" defaultRowHeight="27.6" customHeight="1" x14ac:dyDescent="0.2"/>
  <cols>
    <col min="1" max="1" width="11.5703125" style="15"/>
    <col min="2" max="2" width="9.7109375" style="15" bestFit="1" customWidth="1"/>
    <col min="3" max="3" width="42.140625" style="15" bestFit="1" customWidth="1"/>
    <col min="4" max="4" width="51.7109375" style="16" bestFit="1" customWidth="1"/>
    <col min="5" max="5" width="43.140625" style="17" customWidth="1"/>
    <col min="6" max="6" width="13.28515625" style="15" customWidth="1"/>
    <col min="7" max="7" width="14.140625" style="15" customWidth="1"/>
    <col min="8" max="8" width="19.42578125" style="18" customWidth="1"/>
    <col min="9" max="9" width="14.5703125" style="18" bestFit="1" customWidth="1"/>
    <col min="10" max="10" width="16" style="18" customWidth="1"/>
    <col min="11" max="11" width="13.85546875" style="18" bestFit="1" customWidth="1"/>
    <col min="12" max="12" width="13.42578125" style="49" bestFit="1" customWidth="1"/>
    <col min="13" max="13" width="12.140625" style="15" customWidth="1"/>
    <col min="14" max="14" width="13.5703125" style="15" customWidth="1"/>
    <col min="15" max="15" width="16.5703125" style="49" customWidth="1"/>
    <col min="16" max="16" width="14.5703125" style="49" customWidth="1"/>
    <col min="17" max="16384" width="11.5703125" style="15"/>
  </cols>
  <sheetData>
    <row r="1" spans="2:16" ht="19.5" customHeight="1" thickBot="1" x14ac:dyDescent="0.25"/>
    <row r="2" spans="2:16" s="50" customFormat="1" ht="18.75" customHeight="1" thickBot="1" x14ac:dyDescent="0.25">
      <c r="B2" s="107"/>
      <c r="C2" s="108"/>
      <c r="D2" s="147" t="s">
        <v>281</v>
      </c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9"/>
    </row>
    <row r="3" spans="2:16" s="50" customFormat="1" ht="17.25" customHeight="1" thickBot="1" x14ac:dyDescent="0.25">
      <c r="B3" s="109"/>
      <c r="C3" s="110"/>
      <c r="D3" s="147" t="s">
        <v>283</v>
      </c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9"/>
    </row>
    <row r="4" spans="2:16" s="50" customFormat="1" ht="18.75" customHeight="1" thickBot="1" x14ac:dyDescent="0.25">
      <c r="B4" s="111"/>
      <c r="C4" s="112"/>
      <c r="D4" s="147" t="s">
        <v>282</v>
      </c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9"/>
    </row>
    <row r="5" spans="2:16" s="119" customFormat="1" ht="27.6" customHeight="1" thickBot="1" x14ac:dyDescent="0.3">
      <c r="B5" s="113" t="s">
        <v>0</v>
      </c>
      <c r="C5" s="114" t="s">
        <v>1</v>
      </c>
      <c r="D5" s="115" t="s">
        <v>2</v>
      </c>
      <c r="E5" s="115" t="s">
        <v>3</v>
      </c>
      <c r="F5" s="114" t="s">
        <v>4</v>
      </c>
      <c r="G5" s="114" t="s">
        <v>5</v>
      </c>
      <c r="H5" s="114" t="s">
        <v>6</v>
      </c>
      <c r="I5" s="114" t="s">
        <v>7</v>
      </c>
      <c r="J5" s="116" t="s">
        <v>8</v>
      </c>
      <c r="K5" s="117" t="s">
        <v>9</v>
      </c>
      <c r="L5" s="117" t="s">
        <v>10</v>
      </c>
      <c r="M5" s="117" t="s">
        <v>11</v>
      </c>
      <c r="N5" s="117" t="s">
        <v>12</v>
      </c>
      <c r="O5" s="117" t="s">
        <v>13</v>
      </c>
      <c r="P5" s="118" t="s">
        <v>14</v>
      </c>
    </row>
    <row r="6" spans="2:16" ht="21.75" customHeight="1" x14ac:dyDescent="0.2">
      <c r="B6" s="19">
        <v>1</v>
      </c>
      <c r="C6" s="21" t="s">
        <v>154</v>
      </c>
      <c r="D6" s="21" t="s">
        <v>216</v>
      </c>
      <c r="E6" s="21" t="s">
        <v>127</v>
      </c>
      <c r="F6" s="65" t="s">
        <v>257</v>
      </c>
      <c r="G6" s="59" t="s">
        <v>147</v>
      </c>
      <c r="H6" s="55">
        <v>125000</v>
      </c>
      <c r="I6" s="55">
        <v>0</v>
      </c>
      <c r="J6" s="25">
        <f>H6+I6</f>
        <v>125000</v>
      </c>
      <c r="K6" s="53">
        <v>3587.5</v>
      </c>
      <c r="L6" s="53">
        <v>17985.990000000002</v>
      </c>
      <c r="M6" s="53">
        <v>3800</v>
      </c>
      <c r="N6" s="53">
        <v>2924.26</v>
      </c>
      <c r="O6" s="48">
        <f>K6+L6+M6+N6</f>
        <v>28297.75</v>
      </c>
      <c r="P6" s="27">
        <f>H6-O6</f>
        <v>96702.25</v>
      </c>
    </row>
    <row r="7" spans="2:16" ht="21" customHeight="1" x14ac:dyDescent="0.2">
      <c r="B7" s="19">
        <f t="shared" ref="B7:B67" si="0">B6+1</f>
        <v>2</v>
      </c>
      <c r="C7" s="21" t="s">
        <v>155</v>
      </c>
      <c r="D7" s="29" t="s">
        <v>94</v>
      </c>
      <c r="E7" s="29" t="s">
        <v>225</v>
      </c>
      <c r="F7" s="60" t="s">
        <v>257</v>
      </c>
      <c r="G7" s="60" t="s">
        <v>146</v>
      </c>
      <c r="H7" s="53">
        <v>140000</v>
      </c>
      <c r="I7" s="55">
        <v>0</v>
      </c>
      <c r="J7" s="25">
        <f t="shared" ref="J7:J67" si="1">H7+I7</f>
        <v>140000</v>
      </c>
      <c r="K7" s="53">
        <v>4018</v>
      </c>
      <c r="L7" s="53">
        <v>21514.37</v>
      </c>
      <c r="M7" s="53">
        <v>4256</v>
      </c>
      <c r="N7" s="53">
        <v>4142</v>
      </c>
      <c r="O7" s="48">
        <f t="shared" ref="O7:O67" si="2">K7+L7+M7+N7</f>
        <v>33930.369999999995</v>
      </c>
      <c r="P7" s="27">
        <f t="shared" ref="P7:P67" si="3">H7-O7</f>
        <v>106069.63</v>
      </c>
    </row>
    <row r="8" spans="2:16" ht="22.5" customHeight="1" x14ac:dyDescent="0.2">
      <c r="B8" s="19">
        <f t="shared" si="0"/>
        <v>3</v>
      </c>
      <c r="C8" s="21" t="s">
        <v>156</v>
      </c>
      <c r="D8" s="29" t="s">
        <v>217</v>
      </c>
      <c r="E8" s="29" t="s">
        <v>226</v>
      </c>
      <c r="F8" s="60" t="s">
        <v>257</v>
      </c>
      <c r="G8" s="60" t="s">
        <v>147</v>
      </c>
      <c r="H8" s="53">
        <v>10600</v>
      </c>
      <c r="I8" s="55">
        <v>0</v>
      </c>
      <c r="J8" s="25">
        <f t="shared" si="1"/>
        <v>10600</v>
      </c>
      <c r="K8" s="53">
        <v>304.22000000000003</v>
      </c>
      <c r="L8" s="53">
        <v>0</v>
      </c>
      <c r="M8" s="53">
        <v>322.24</v>
      </c>
      <c r="N8" s="53">
        <v>25</v>
      </c>
      <c r="O8" s="48">
        <f t="shared" si="2"/>
        <v>651.46</v>
      </c>
      <c r="P8" s="27">
        <f t="shared" si="3"/>
        <v>9948.5400000000009</v>
      </c>
    </row>
    <row r="9" spans="2:16" ht="27.6" customHeight="1" x14ac:dyDescent="0.2">
      <c r="B9" s="19">
        <f t="shared" si="0"/>
        <v>4</v>
      </c>
      <c r="C9" s="21" t="s">
        <v>157</v>
      </c>
      <c r="D9" s="29" t="s">
        <v>101</v>
      </c>
      <c r="E9" s="29" t="s">
        <v>227</v>
      </c>
      <c r="F9" s="60" t="s">
        <v>257</v>
      </c>
      <c r="G9" s="60" t="s">
        <v>147</v>
      </c>
      <c r="H9" s="53">
        <v>50000</v>
      </c>
      <c r="I9" s="55">
        <v>0</v>
      </c>
      <c r="J9" s="25">
        <f t="shared" si="1"/>
        <v>50000</v>
      </c>
      <c r="K9" s="53">
        <v>1435</v>
      </c>
      <c r="L9" s="53">
        <v>1596.68</v>
      </c>
      <c r="M9" s="53">
        <v>1520</v>
      </c>
      <c r="N9" s="53">
        <v>17757.689999999999</v>
      </c>
      <c r="O9" s="48">
        <f t="shared" si="2"/>
        <v>22309.37</v>
      </c>
      <c r="P9" s="27">
        <f t="shared" si="3"/>
        <v>27690.63</v>
      </c>
    </row>
    <row r="10" spans="2:16" ht="27.6" customHeight="1" x14ac:dyDescent="0.2">
      <c r="B10" s="19">
        <f t="shared" si="0"/>
        <v>5</v>
      </c>
      <c r="C10" s="21" t="s">
        <v>158</v>
      </c>
      <c r="D10" s="29" t="s">
        <v>218</v>
      </c>
      <c r="E10" s="29" t="s">
        <v>228</v>
      </c>
      <c r="F10" s="60" t="s">
        <v>257</v>
      </c>
      <c r="G10" s="61" t="s">
        <v>147</v>
      </c>
      <c r="H10" s="53">
        <v>50000</v>
      </c>
      <c r="I10" s="55">
        <v>0</v>
      </c>
      <c r="J10" s="25">
        <f t="shared" si="1"/>
        <v>50000</v>
      </c>
      <c r="K10" s="53">
        <v>1435</v>
      </c>
      <c r="L10" s="53">
        <v>1596.68</v>
      </c>
      <c r="M10" s="53">
        <v>1520</v>
      </c>
      <c r="N10" s="53">
        <v>1740.46</v>
      </c>
      <c r="O10" s="48">
        <f t="shared" si="2"/>
        <v>6292.14</v>
      </c>
      <c r="P10" s="27">
        <f t="shared" si="3"/>
        <v>43707.86</v>
      </c>
    </row>
    <row r="11" spans="2:16" ht="21.75" customHeight="1" x14ac:dyDescent="0.2">
      <c r="B11" s="19">
        <f t="shared" si="0"/>
        <v>6</v>
      </c>
      <c r="C11" s="21" t="s">
        <v>159</v>
      </c>
      <c r="D11" s="29" t="s">
        <v>217</v>
      </c>
      <c r="E11" s="29" t="s">
        <v>226</v>
      </c>
      <c r="F11" s="60" t="s">
        <v>257</v>
      </c>
      <c r="G11" s="61" t="s">
        <v>147</v>
      </c>
      <c r="H11" s="53">
        <v>10600</v>
      </c>
      <c r="I11" s="55">
        <v>0</v>
      </c>
      <c r="J11" s="25">
        <f t="shared" si="1"/>
        <v>10600</v>
      </c>
      <c r="K11" s="53">
        <v>304.22000000000003</v>
      </c>
      <c r="L11" s="53">
        <v>0</v>
      </c>
      <c r="M11" s="53">
        <v>322.24</v>
      </c>
      <c r="N11" s="53">
        <v>25</v>
      </c>
      <c r="O11" s="48">
        <f t="shared" si="2"/>
        <v>651.46</v>
      </c>
      <c r="P11" s="27">
        <f t="shared" si="3"/>
        <v>9948.5400000000009</v>
      </c>
    </row>
    <row r="12" spans="2:16" ht="21.75" customHeight="1" x14ac:dyDescent="0.2">
      <c r="B12" s="19">
        <f t="shared" si="0"/>
        <v>7</v>
      </c>
      <c r="C12" s="21" t="s">
        <v>160</v>
      </c>
      <c r="D12" s="29" t="s">
        <v>217</v>
      </c>
      <c r="E12" s="29" t="s">
        <v>229</v>
      </c>
      <c r="F12" s="60" t="s">
        <v>257</v>
      </c>
      <c r="G12" s="61" t="s">
        <v>146</v>
      </c>
      <c r="H12" s="53">
        <v>20000</v>
      </c>
      <c r="I12" s="55">
        <v>0</v>
      </c>
      <c r="J12" s="25">
        <f t="shared" si="1"/>
        <v>20000</v>
      </c>
      <c r="K12" s="53">
        <v>574</v>
      </c>
      <c r="L12" s="53">
        <v>0</v>
      </c>
      <c r="M12" s="53">
        <v>608</v>
      </c>
      <c r="N12" s="53">
        <v>25</v>
      </c>
      <c r="O12" s="48">
        <f t="shared" si="2"/>
        <v>1207</v>
      </c>
      <c r="P12" s="27">
        <f t="shared" si="3"/>
        <v>18793</v>
      </c>
    </row>
    <row r="13" spans="2:16" ht="21.75" customHeight="1" x14ac:dyDescent="0.2">
      <c r="B13" s="19">
        <f t="shared" si="0"/>
        <v>8</v>
      </c>
      <c r="C13" s="21" t="s">
        <v>161</v>
      </c>
      <c r="D13" s="29" t="s">
        <v>109</v>
      </c>
      <c r="E13" s="29" t="s">
        <v>249</v>
      </c>
      <c r="F13" s="60" t="s">
        <v>257</v>
      </c>
      <c r="G13" s="61" t="s">
        <v>147</v>
      </c>
      <c r="H13" s="53">
        <v>28000</v>
      </c>
      <c r="I13" s="55">
        <v>0</v>
      </c>
      <c r="J13" s="25">
        <f t="shared" si="1"/>
        <v>28000</v>
      </c>
      <c r="K13" s="53">
        <v>803.6</v>
      </c>
      <c r="L13" s="53">
        <v>0</v>
      </c>
      <c r="M13" s="53">
        <v>851.2</v>
      </c>
      <c r="N13" s="53">
        <v>25</v>
      </c>
      <c r="O13" s="48">
        <f t="shared" si="2"/>
        <v>1679.8000000000002</v>
      </c>
      <c r="P13" s="27">
        <f t="shared" si="3"/>
        <v>26320.2</v>
      </c>
    </row>
    <row r="14" spans="2:16" s="49" customFormat="1" ht="19.5" customHeight="1" x14ac:dyDescent="0.2">
      <c r="B14" s="19">
        <f t="shared" si="0"/>
        <v>9</v>
      </c>
      <c r="C14" s="21" t="s">
        <v>162</v>
      </c>
      <c r="D14" s="29" t="s">
        <v>219</v>
      </c>
      <c r="E14" s="29" t="s">
        <v>104</v>
      </c>
      <c r="F14" s="60" t="s">
        <v>257</v>
      </c>
      <c r="G14" s="61" t="s">
        <v>146</v>
      </c>
      <c r="H14" s="53">
        <v>75000</v>
      </c>
      <c r="I14" s="55">
        <v>0</v>
      </c>
      <c r="J14" s="25">
        <f t="shared" si="1"/>
        <v>75000</v>
      </c>
      <c r="K14" s="53">
        <v>2152.5</v>
      </c>
      <c r="L14" s="53">
        <v>6309.38</v>
      </c>
      <c r="M14" s="53">
        <v>2280</v>
      </c>
      <c r="N14" s="53">
        <v>2072.6</v>
      </c>
      <c r="O14" s="48">
        <f t="shared" si="2"/>
        <v>12814.480000000001</v>
      </c>
      <c r="P14" s="27">
        <f t="shared" si="3"/>
        <v>62185.52</v>
      </c>
    </row>
    <row r="15" spans="2:16" ht="25.5" x14ac:dyDescent="0.2">
      <c r="B15" s="19">
        <f t="shared" si="0"/>
        <v>10</v>
      </c>
      <c r="C15" s="21" t="s">
        <v>163</v>
      </c>
      <c r="D15" s="29" t="s">
        <v>220</v>
      </c>
      <c r="E15" s="29" t="s">
        <v>230</v>
      </c>
      <c r="F15" s="60" t="s">
        <v>257</v>
      </c>
      <c r="G15" s="61" t="s">
        <v>258</v>
      </c>
      <c r="H15" s="53">
        <v>180000</v>
      </c>
      <c r="I15" s="55">
        <v>0</v>
      </c>
      <c r="J15" s="25">
        <f t="shared" si="1"/>
        <v>180000</v>
      </c>
      <c r="K15" s="53">
        <v>5166</v>
      </c>
      <c r="L15" s="53">
        <v>30923.37</v>
      </c>
      <c r="M15" s="53">
        <v>5472</v>
      </c>
      <c r="N15" s="53">
        <v>5025</v>
      </c>
      <c r="O15" s="48">
        <f t="shared" si="2"/>
        <v>46586.369999999995</v>
      </c>
      <c r="P15" s="27">
        <f t="shared" si="3"/>
        <v>133413.63</v>
      </c>
    </row>
    <row r="16" spans="2:16" ht="27.6" customHeight="1" x14ac:dyDescent="0.2">
      <c r="B16" s="19">
        <f t="shared" si="0"/>
        <v>11</v>
      </c>
      <c r="C16" s="21" t="s">
        <v>164</v>
      </c>
      <c r="D16" s="29" t="s">
        <v>97</v>
      </c>
      <c r="E16" s="29" t="s">
        <v>231</v>
      </c>
      <c r="F16" s="60" t="s">
        <v>257</v>
      </c>
      <c r="G16" s="61" t="s">
        <v>147</v>
      </c>
      <c r="H16" s="53">
        <v>111253</v>
      </c>
      <c r="I16" s="55">
        <v>0</v>
      </c>
      <c r="J16" s="25">
        <f t="shared" si="1"/>
        <v>111253</v>
      </c>
      <c r="K16" s="53">
        <v>3192.96</v>
      </c>
      <c r="L16" s="53">
        <v>14752.36</v>
      </c>
      <c r="M16" s="53">
        <v>3382.09</v>
      </c>
      <c r="N16" s="53">
        <v>2269.09</v>
      </c>
      <c r="O16" s="48">
        <f t="shared" si="2"/>
        <v>23596.5</v>
      </c>
      <c r="P16" s="27">
        <f t="shared" si="3"/>
        <v>87656.5</v>
      </c>
    </row>
    <row r="17" spans="2:16" ht="20.25" customHeight="1" x14ac:dyDescent="0.2">
      <c r="B17" s="19">
        <f t="shared" si="0"/>
        <v>12</v>
      </c>
      <c r="C17" s="21" t="s">
        <v>165</v>
      </c>
      <c r="D17" s="29" t="s">
        <v>109</v>
      </c>
      <c r="E17" s="29" t="s">
        <v>232</v>
      </c>
      <c r="F17" s="60" t="s">
        <v>257</v>
      </c>
      <c r="G17" s="61" t="s">
        <v>146</v>
      </c>
      <c r="H17" s="53">
        <v>180000</v>
      </c>
      <c r="I17" s="55">
        <v>0</v>
      </c>
      <c r="J17" s="25">
        <f t="shared" si="1"/>
        <v>180000</v>
      </c>
      <c r="K17" s="53">
        <v>5166</v>
      </c>
      <c r="L17" s="53">
        <v>30923.37</v>
      </c>
      <c r="M17" s="53">
        <v>5472</v>
      </c>
      <c r="N17" s="53">
        <v>9271</v>
      </c>
      <c r="O17" s="48">
        <f t="shared" si="2"/>
        <v>50832.369999999995</v>
      </c>
      <c r="P17" s="27">
        <f t="shared" si="3"/>
        <v>129167.63</v>
      </c>
    </row>
    <row r="18" spans="2:16" ht="27.6" customHeight="1" x14ac:dyDescent="0.2">
      <c r="B18" s="19">
        <f t="shared" si="0"/>
        <v>13</v>
      </c>
      <c r="C18" s="21" t="s">
        <v>166</v>
      </c>
      <c r="D18" s="29" t="s">
        <v>109</v>
      </c>
      <c r="E18" s="29" t="s">
        <v>233</v>
      </c>
      <c r="F18" s="60" t="s">
        <v>257</v>
      </c>
      <c r="G18" s="60" t="s">
        <v>147</v>
      </c>
      <c r="H18" s="53">
        <v>90000</v>
      </c>
      <c r="I18" s="55">
        <v>0</v>
      </c>
      <c r="J18" s="25">
        <f t="shared" si="1"/>
        <v>90000</v>
      </c>
      <c r="K18" s="53">
        <v>2583</v>
      </c>
      <c r="L18" s="53">
        <v>9753.1200000000008</v>
      </c>
      <c r="M18" s="53">
        <v>2736</v>
      </c>
      <c r="N18" s="53">
        <v>7072.6</v>
      </c>
      <c r="O18" s="48">
        <f t="shared" si="2"/>
        <v>22144.720000000001</v>
      </c>
      <c r="P18" s="27">
        <f t="shared" si="3"/>
        <v>67855.28</v>
      </c>
    </row>
    <row r="19" spans="2:16" ht="27.6" customHeight="1" x14ac:dyDescent="0.2">
      <c r="B19" s="19">
        <f t="shared" si="0"/>
        <v>14</v>
      </c>
      <c r="C19" s="21" t="s">
        <v>167</v>
      </c>
      <c r="D19" s="29" t="s">
        <v>221</v>
      </c>
      <c r="E19" s="29" t="s">
        <v>116</v>
      </c>
      <c r="F19" s="60" t="s">
        <v>257</v>
      </c>
      <c r="G19" s="61" t="s">
        <v>146</v>
      </c>
      <c r="H19" s="53">
        <v>75000</v>
      </c>
      <c r="I19" s="55">
        <v>0</v>
      </c>
      <c r="J19" s="25">
        <f t="shared" si="1"/>
        <v>75000</v>
      </c>
      <c r="K19" s="53">
        <v>2152.5</v>
      </c>
      <c r="L19" s="53">
        <v>6309.38</v>
      </c>
      <c r="M19" s="53">
        <v>2280</v>
      </c>
      <c r="N19" s="53">
        <v>25</v>
      </c>
      <c r="O19" s="48">
        <f t="shared" si="2"/>
        <v>10766.880000000001</v>
      </c>
      <c r="P19" s="27">
        <f t="shared" si="3"/>
        <v>64233.119999999995</v>
      </c>
    </row>
    <row r="20" spans="2:16" ht="20.25" customHeight="1" x14ac:dyDescent="0.2">
      <c r="B20" s="19">
        <f t="shared" si="0"/>
        <v>15</v>
      </c>
      <c r="C20" s="21" t="s">
        <v>168</v>
      </c>
      <c r="D20" s="29" t="s">
        <v>94</v>
      </c>
      <c r="E20" s="29" t="s">
        <v>234</v>
      </c>
      <c r="F20" s="60" t="s">
        <v>257</v>
      </c>
      <c r="G20" s="61" t="s">
        <v>146</v>
      </c>
      <c r="H20" s="53">
        <v>150000</v>
      </c>
      <c r="I20" s="55">
        <v>0</v>
      </c>
      <c r="J20" s="25">
        <f t="shared" si="1"/>
        <v>150000</v>
      </c>
      <c r="K20" s="53">
        <v>4305</v>
      </c>
      <c r="L20" s="53">
        <v>23866.62</v>
      </c>
      <c r="M20" s="53">
        <v>4560</v>
      </c>
      <c r="N20" s="53">
        <v>19095.5</v>
      </c>
      <c r="O20" s="48">
        <f t="shared" si="2"/>
        <v>51827.119999999995</v>
      </c>
      <c r="P20" s="27">
        <f t="shared" si="3"/>
        <v>98172.88</v>
      </c>
    </row>
    <row r="21" spans="2:16" ht="17.25" customHeight="1" x14ac:dyDescent="0.2">
      <c r="B21" s="19">
        <f t="shared" si="0"/>
        <v>16</v>
      </c>
      <c r="C21" s="21" t="s">
        <v>169</v>
      </c>
      <c r="D21" s="4" t="s">
        <v>217</v>
      </c>
      <c r="E21" s="4" t="s">
        <v>226</v>
      </c>
      <c r="F21" s="60" t="s">
        <v>257</v>
      </c>
      <c r="G21" s="62" t="s">
        <v>147</v>
      </c>
      <c r="H21" s="56">
        <v>12000</v>
      </c>
      <c r="I21" s="55">
        <v>0</v>
      </c>
      <c r="J21" s="25">
        <f t="shared" si="1"/>
        <v>12000</v>
      </c>
      <c r="K21" s="53">
        <v>344.4</v>
      </c>
      <c r="L21" s="53">
        <v>0</v>
      </c>
      <c r="M21" s="53">
        <v>364.8</v>
      </c>
      <c r="N21" s="53">
        <v>25</v>
      </c>
      <c r="O21" s="48">
        <f t="shared" si="2"/>
        <v>734.2</v>
      </c>
      <c r="P21" s="27">
        <f t="shared" si="3"/>
        <v>11265.8</v>
      </c>
    </row>
    <row r="22" spans="2:16" ht="27.6" customHeight="1" x14ac:dyDescent="0.2">
      <c r="B22" s="19">
        <f t="shared" si="0"/>
        <v>17</v>
      </c>
      <c r="C22" s="21" t="s">
        <v>170</v>
      </c>
      <c r="D22" s="29" t="s">
        <v>220</v>
      </c>
      <c r="E22" s="29" t="s">
        <v>235</v>
      </c>
      <c r="F22" s="60" t="s">
        <v>257</v>
      </c>
      <c r="G22" s="61" t="s">
        <v>146</v>
      </c>
      <c r="H22" s="53">
        <v>150000</v>
      </c>
      <c r="I22" s="55">
        <v>0</v>
      </c>
      <c r="J22" s="25">
        <f>H22+I22</f>
        <v>150000</v>
      </c>
      <c r="K22" s="53">
        <v>4305</v>
      </c>
      <c r="L22" s="53">
        <v>23866.62</v>
      </c>
      <c r="M22" s="53">
        <v>4560</v>
      </c>
      <c r="N22" s="53">
        <v>25</v>
      </c>
      <c r="O22" s="48">
        <f t="shared" si="2"/>
        <v>32756.62</v>
      </c>
      <c r="P22" s="27">
        <f t="shared" si="3"/>
        <v>117243.38</v>
      </c>
    </row>
    <row r="23" spans="2:16" ht="27.6" customHeight="1" x14ac:dyDescent="0.2">
      <c r="B23" s="19">
        <f t="shared" si="0"/>
        <v>18</v>
      </c>
      <c r="C23" s="21" t="s">
        <v>171</v>
      </c>
      <c r="D23" s="29" t="s">
        <v>109</v>
      </c>
      <c r="E23" s="29" t="s">
        <v>236</v>
      </c>
      <c r="F23" s="60" t="s">
        <v>257</v>
      </c>
      <c r="G23" s="61" t="s">
        <v>146</v>
      </c>
      <c r="H23" s="53">
        <v>120000</v>
      </c>
      <c r="I23" s="55">
        <v>0</v>
      </c>
      <c r="J23" s="53">
        <v>120000</v>
      </c>
      <c r="K23" s="53">
        <v>3444</v>
      </c>
      <c r="L23" s="53">
        <v>16809.87</v>
      </c>
      <c r="M23" s="53">
        <v>3648</v>
      </c>
      <c r="N23" s="53">
        <v>25</v>
      </c>
      <c r="O23" s="48">
        <f t="shared" si="2"/>
        <v>23926.87</v>
      </c>
      <c r="P23" s="27">
        <f t="shared" si="3"/>
        <v>96073.13</v>
      </c>
    </row>
    <row r="24" spans="2:16" ht="19.5" customHeight="1" x14ac:dyDescent="0.2">
      <c r="B24" s="19">
        <f t="shared" si="0"/>
        <v>19</v>
      </c>
      <c r="C24" s="21" t="s">
        <v>172</v>
      </c>
      <c r="D24" s="29" t="s">
        <v>101</v>
      </c>
      <c r="E24" s="29" t="s">
        <v>237</v>
      </c>
      <c r="F24" s="60" t="s">
        <v>257</v>
      </c>
      <c r="G24" s="61" t="s">
        <v>147</v>
      </c>
      <c r="H24" s="53">
        <v>46000</v>
      </c>
      <c r="I24" s="55">
        <v>0</v>
      </c>
      <c r="J24" s="25">
        <f>H24+I24</f>
        <v>46000</v>
      </c>
      <c r="K24" s="53">
        <v>1320.2</v>
      </c>
      <c r="L24" s="53">
        <v>1032.1400000000001</v>
      </c>
      <c r="M24" s="53">
        <v>1398.4</v>
      </c>
      <c r="N24" s="53">
        <v>8678.06</v>
      </c>
      <c r="O24" s="48">
        <f t="shared" si="2"/>
        <v>12428.8</v>
      </c>
      <c r="P24" s="27">
        <f t="shared" si="3"/>
        <v>33571.199999999997</v>
      </c>
    </row>
    <row r="25" spans="2:16" ht="27.6" customHeight="1" x14ac:dyDescent="0.2">
      <c r="B25" s="19">
        <f t="shared" si="0"/>
        <v>20</v>
      </c>
      <c r="C25" s="21" t="s">
        <v>173</v>
      </c>
      <c r="D25" s="29" t="s">
        <v>216</v>
      </c>
      <c r="E25" s="29" t="s">
        <v>238</v>
      </c>
      <c r="F25" s="60" t="s">
        <v>257</v>
      </c>
      <c r="G25" s="61" t="s">
        <v>147</v>
      </c>
      <c r="H25" s="53">
        <v>143000</v>
      </c>
      <c r="I25" s="55">
        <v>0</v>
      </c>
      <c r="J25" s="25">
        <f t="shared" si="1"/>
        <v>143000</v>
      </c>
      <c r="K25" s="53">
        <v>4104.1000000000004</v>
      </c>
      <c r="L25" s="53">
        <v>22220.04</v>
      </c>
      <c r="M25" s="53">
        <v>4347.2</v>
      </c>
      <c r="N25" s="53">
        <v>25</v>
      </c>
      <c r="O25" s="48">
        <f t="shared" si="2"/>
        <v>30696.34</v>
      </c>
      <c r="P25" s="27">
        <f t="shared" si="3"/>
        <v>112303.66</v>
      </c>
    </row>
    <row r="26" spans="2:16" ht="27.6" customHeight="1" x14ac:dyDescent="0.2">
      <c r="B26" s="19">
        <f t="shared" si="0"/>
        <v>21</v>
      </c>
      <c r="C26" s="21" t="s">
        <v>174</v>
      </c>
      <c r="D26" s="29" t="s">
        <v>137</v>
      </c>
      <c r="E26" s="29" t="s">
        <v>239</v>
      </c>
      <c r="F26" s="60" t="s">
        <v>257</v>
      </c>
      <c r="G26" s="60" t="s">
        <v>147</v>
      </c>
      <c r="H26" s="53">
        <v>44500</v>
      </c>
      <c r="I26" s="55">
        <v>0</v>
      </c>
      <c r="J26" s="25">
        <f t="shared" si="1"/>
        <v>44500</v>
      </c>
      <c r="K26" s="53">
        <v>1277.1500000000001</v>
      </c>
      <c r="L26" s="53">
        <v>1077.76</v>
      </c>
      <c r="M26" s="53">
        <v>1352.8</v>
      </c>
      <c r="N26" s="53">
        <v>25</v>
      </c>
      <c r="O26" s="48">
        <f t="shared" si="2"/>
        <v>3732.71</v>
      </c>
      <c r="P26" s="27">
        <f t="shared" si="3"/>
        <v>40767.29</v>
      </c>
    </row>
    <row r="27" spans="2:16" ht="27.6" customHeight="1" x14ac:dyDescent="0.2">
      <c r="B27" s="19">
        <f t="shared" si="0"/>
        <v>22</v>
      </c>
      <c r="C27" s="21" t="s">
        <v>175</v>
      </c>
      <c r="D27" s="29" t="s">
        <v>220</v>
      </c>
      <c r="E27" s="29" t="s">
        <v>240</v>
      </c>
      <c r="F27" s="60" t="s">
        <v>257</v>
      </c>
      <c r="G27" s="61" t="s">
        <v>147</v>
      </c>
      <c r="H27" s="53">
        <v>68000</v>
      </c>
      <c r="I27" s="55">
        <v>0</v>
      </c>
      <c r="J27" s="25">
        <f t="shared" si="1"/>
        <v>68000</v>
      </c>
      <c r="K27" s="53">
        <v>1951.6</v>
      </c>
      <c r="L27" s="53">
        <v>4992.12</v>
      </c>
      <c r="M27" s="53">
        <v>2067.1999999999998</v>
      </c>
      <c r="N27" s="53">
        <v>18143.72</v>
      </c>
      <c r="O27" s="48">
        <f t="shared" si="2"/>
        <v>27154.639999999999</v>
      </c>
      <c r="P27" s="27">
        <f t="shared" si="3"/>
        <v>40845.360000000001</v>
      </c>
    </row>
    <row r="28" spans="2:16" ht="27.6" customHeight="1" x14ac:dyDescent="0.2">
      <c r="B28" s="19">
        <f t="shared" si="0"/>
        <v>23</v>
      </c>
      <c r="C28" s="21" t="s">
        <v>176</v>
      </c>
      <c r="D28" s="29" t="s">
        <v>99</v>
      </c>
      <c r="E28" s="29" t="s">
        <v>234</v>
      </c>
      <c r="F28" s="60" t="s">
        <v>257</v>
      </c>
      <c r="G28" s="61" t="s">
        <v>146</v>
      </c>
      <c r="H28" s="53">
        <v>180000</v>
      </c>
      <c r="I28" s="55">
        <v>0</v>
      </c>
      <c r="J28" s="25">
        <f t="shared" si="1"/>
        <v>180000</v>
      </c>
      <c r="K28" s="53">
        <v>5166</v>
      </c>
      <c r="L28" s="53">
        <v>30923.37</v>
      </c>
      <c r="M28" s="53">
        <v>5472</v>
      </c>
      <c r="N28" s="53">
        <v>6200.5</v>
      </c>
      <c r="O28" s="48">
        <f t="shared" si="2"/>
        <v>47761.869999999995</v>
      </c>
      <c r="P28" s="27">
        <f t="shared" si="3"/>
        <v>132238.13</v>
      </c>
    </row>
    <row r="29" spans="2:16" ht="27.6" customHeight="1" x14ac:dyDescent="0.2">
      <c r="B29" s="19">
        <f t="shared" si="0"/>
        <v>24</v>
      </c>
      <c r="C29" s="21" t="s">
        <v>177</v>
      </c>
      <c r="D29" s="29" t="s">
        <v>109</v>
      </c>
      <c r="E29" s="29" t="s">
        <v>241</v>
      </c>
      <c r="F29" s="60" t="s">
        <v>257</v>
      </c>
      <c r="G29" s="61" t="s">
        <v>146</v>
      </c>
      <c r="H29" s="53">
        <v>90000</v>
      </c>
      <c r="I29" s="55">
        <v>0</v>
      </c>
      <c r="J29" s="25">
        <f t="shared" si="1"/>
        <v>90000</v>
      </c>
      <c r="K29" s="53">
        <v>2583</v>
      </c>
      <c r="L29" s="53">
        <v>9324.25</v>
      </c>
      <c r="M29" s="53">
        <v>2736</v>
      </c>
      <c r="N29" s="53">
        <v>1740.46</v>
      </c>
      <c r="O29" s="48">
        <f t="shared" si="2"/>
        <v>16383.71</v>
      </c>
      <c r="P29" s="27">
        <f t="shared" si="3"/>
        <v>73616.290000000008</v>
      </c>
    </row>
    <row r="30" spans="2:16" ht="20.25" customHeight="1" x14ac:dyDescent="0.2">
      <c r="B30" s="19">
        <f t="shared" si="0"/>
        <v>25</v>
      </c>
      <c r="C30" s="21" t="s">
        <v>178</v>
      </c>
      <c r="D30" s="29" t="s">
        <v>217</v>
      </c>
      <c r="E30" s="29" t="s">
        <v>120</v>
      </c>
      <c r="F30" s="60" t="s">
        <v>257</v>
      </c>
      <c r="G30" s="61" t="s">
        <v>147</v>
      </c>
      <c r="H30" s="53">
        <v>80000</v>
      </c>
      <c r="I30" s="55">
        <v>0</v>
      </c>
      <c r="J30" s="25">
        <f t="shared" si="1"/>
        <v>80000</v>
      </c>
      <c r="K30" s="53">
        <v>2296</v>
      </c>
      <c r="L30" s="53">
        <v>7400.87</v>
      </c>
      <c r="M30" s="53">
        <v>2432</v>
      </c>
      <c r="N30" s="53">
        <v>20806.28</v>
      </c>
      <c r="O30" s="48">
        <f t="shared" si="2"/>
        <v>32935.149999999994</v>
      </c>
      <c r="P30" s="27">
        <f t="shared" si="3"/>
        <v>47064.850000000006</v>
      </c>
    </row>
    <row r="31" spans="2:16" s="49" customFormat="1" ht="27.6" customHeight="1" x14ac:dyDescent="0.2">
      <c r="B31" s="19">
        <f t="shared" si="0"/>
        <v>26</v>
      </c>
      <c r="C31" s="21" t="s">
        <v>179</v>
      </c>
      <c r="D31" s="29" t="s">
        <v>97</v>
      </c>
      <c r="E31" s="29" t="s">
        <v>242</v>
      </c>
      <c r="F31" s="60" t="s">
        <v>257</v>
      </c>
      <c r="G31" s="61" t="s">
        <v>147</v>
      </c>
      <c r="H31" s="53">
        <v>50000</v>
      </c>
      <c r="I31" s="55">
        <v>0</v>
      </c>
      <c r="J31" s="25">
        <f t="shared" si="1"/>
        <v>50000</v>
      </c>
      <c r="K31" s="53">
        <v>1435</v>
      </c>
      <c r="L31" s="53">
        <v>1854</v>
      </c>
      <c r="M31" s="53">
        <v>1520</v>
      </c>
      <c r="N31" s="53">
        <v>25</v>
      </c>
      <c r="O31" s="48">
        <f t="shared" si="2"/>
        <v>4834</v>
      </c>
      <c r="P31" s="27">
        <f t="shared" si="3"/>
        <v>45166</v>
      </c>
    </row>
    <row r="32" spans="2:16" ht="21.75" customHeight="1" x14ac:dyDescent="0.2">
      <c r="B32" s="19">
        <f t="shared" si="0"/>
        <v>27</v>
      </c>
      <c r="C32" s="21" t="s">
        <v>180</v>
      </c>
      <c r="D32" s="29" t="s">
        <v>217</v>
      </c>
      <c r="E32" s="29" t="s">
        <v>243</v>
      </c>
      <c r="F32" s="60" t="s">
        <v>257</v>
      </c>
      <c r="G32" s="61" t="s">
        <v>146</v>
      </c>
      <c r="H32" s="53">
        <v>29600</v>
      </c>
      <c r="I32" s="55">
        <v>0</v>
      </c>
      <c r="J32" s="25">
        <f t="shared" si="1"/>
        <v>29600</v>
      </c>
      <c r="K32" s="53">
        <v>849.52</v>
      </c>
      <c r="L32" s="53">
        <v>0</v>
      </c>
      <c r="M32" s="53">
        <v>899.84</v>
      </c>
      <c r="N32" s="53">
        <v>25</v>
      </c>
      <c r="O32" s="48">
        <f t="shared" si="2"/>
        <v>1774.3600000000001</v>
      </c>
      <c r="P32" s="27">
        <f t="shared" si="3"/>
        <v>27825.64</v>
      </c>
    </row>
    <row r="33" spans="2:16" ht="27.6" customHeight="1" x14ac:dyDescent="0.2">
      <c r="B33" s="19">
        <f t="shared" si="0"/>
        <v>28</v>
      </c>
      <c r="C33" s="21" t="s">
        <v>181</v>
      </c>
      <c r="D33" s="29" t="s">
        <v>99</v>
      </c>
      <c r="E33" s="29" t="s">
        <v>127</v>
      </c>
      <c r="F33" s="60" t="s">
        <v>257</v>
      </c>
      <c r="G33" s="61" t="s">
        <v>146</v>
      </c>
      <c r="H33" s="53">
        <v>175000</v>
      </c>
      <c r="I33" s="55">
        <v>0</v>
      </c>
      <c r="J33" s="25">
        <f t="shared" si="1"/>
        <v>175000</v>
      </c>
      <c r="K33" s="53">
        <v>5022.5</v>
      </c>
      <c r="L33" s="53">
        <v>29747.24</v>
      </c>
      <c r="M33" s="53">
        <v>5320</v>
      </c>
      <c r="N33" s="53">
        <v>25</v>
      </c>
      <c r="O33" s="48">
        <f t="shared" si="2"/>
        <v>40114.740000000005</v>
      </c>
      <c r="P33" s="27">
        <f t="shared" si="3"/>
        <v>134885.26</v>
      </c>
    </row>
    <row r="34" spans="2:16" ht="20.25" customHeight="1" x14ac:dyDescent="0.2">
      <c r="B34" s="19">
        <f t="shared" si="0"/>
        <v>29</v>
      </c>
      <c r="C34" s="21" t="s">
        <v>182</v>
      </c>
      <c r="D34" s="29" t="s">
        <v>217</v>
      </c>
      <c r="E34" s="29" t="s">
        <v>226</v>
      </c>
      <c r="F34" s="60" t="s">
        <v>257</v>
      </c>
      <c r="G34" s="61" t="s">
        <v>147</v>
      </c>
      <c r="H34" s="53">
        <v>10600</v>
      </c>
      <c r="I34" s="55">
        <v>0</v>
      </c>
      <c r="J34" s="25">
        <f t="shared" si="1"/>
        <v>10600</v>
      </c>
      <c r="K34" s="53">
        <v>304.22000000000003</v>
      </c>
      <c r="L34" s="53">
        <v>0</v>
      </c>
      <c r="M34" s="53">
        <v>322.24</v>
      </c>
      <c r="N34" s="53">
        <v>25</v>
      </c>
      <c r="O34" s="48">
        <f t="shared" si="2"/>
        <v>651.46</v>
      </c>
      <c r="P34" s="27">
        <f t="shared" si="3"/>
        <v>9948.5400000000009</v>
      </c>
    </row>
    <row r="35" spans="2:16" ht="20.25" customHeight="1" x14ac:dyDescent="0.2">
      <c r="B35" s="19">
        <f t="shared" si="0"/>
        <v>30</v>
      </c>
      <c r="C35" s="21" t="s">
        <v>183</v>
      </c>
      <c r="D35" s="29" t="s">
        <v>109</v>
      </c>
      <c r="E35" s="29" t="s">
        <v>244</v>
      </c>
      <c r="F35" s="60" t="s">
        <v>257</v>
      </c>
      <c r="G35" s="61" t="s">
        <v>146</v>
      </c>
      <c r="H35" s="53">
        <v>22000</v>
      </c>
      <c r="I35" s="55">
        <v>0</v>
      </c>
      <c r="J35" s="25">
        <f t="shared" si="1"/>
        <v>22000</v>
      </c>
      <c r="K35" s="53">
        <v>631.4</v>
      </c>
      <c r="L35" s="53">
        <v>0</v>
      </c>
      <c r="M35" s="53">
        <v>668.8</v>
      </c>
      <c r="N35" s="53">
        <v>7723.03</v>
      </c>
      <c r="O35" s="48">
        <f t="shared" si="2"/>
        <v>9023.23</v>
      </c>
      <c r="P35" s="27">
        <f t="shared" si="3"/>
        <v>12976.77</v>
      </c>
    </row>
    <row r="36" spans="2:16" ht="27.6" customHeight="1" x14ac:dyDescent="0.2">
      <c r="B36" s="19">
        <f t="shared" si="0"/>
        <v>31</v>
      </c>
      <c r="C36" s="21" t="s">
        <v>184</v>
      </c>
      <c r="D36" s="29" t="s">
        <v>97</v>
      </c>
      <c r="E36" s="29" t="s">
        <v>120</v>
      </c>
      <c r="F36" s="60" t="s">
        <v>257</v>
      </c>
      <c r="G36" s="61" t="s">
        <v>146</v>
      </c>
      <c r="H36" s="53">
        <v>40000</v>
      </c>
      <c r="I36" s="55">
        <v>0</v>
      </c>
      <c r="J36" s="25">
        <f t="shared" si="1"/>
        <v>40000</v>
      </c>
      <c r="K36" s="53">
        <v>1148</v>
      </c>
      <c r="L36" s="53">
        <v>442.65</v>
      </c>
      <c r="M36" s="53">
        <v>1216</v>
      </c>
      <c r="N36" s="53">
        <v>25</v>
      </c>
      <c r="O36" s="48">
        <f t="shared" si="2"/>
        <v>2831.65</v>
      </c>
      <c r="P36" s="27">
        <f t="shared" si="3"/>
        <v>37168.35</v>
      </c>
    </row>
    <row r="37" spans="2:16" ht="18.75" customHeight="1" x14ac:dyDescent="0.2">
      <c r="B37" s="19">
        <f t="shared" si="0"/>
        <v>32</v>
      </c>
      <c r="C37" s="21" t="s">
        <v>185</v>
      </c>
      <c r="D37" s="29" t="s">
        <v>94</v>
      </c>
      <c r="E37" s="29" t="s">
        <v>95</v>
      </c>
      <c r="F37" s="60" t="s">
        <v>257</v>
      </c>
      <c r="G37" s="61" t="s">
        <v>146</v>
      </c>
      <c r="H37" s="53">
        <v>120000</v>
      </c>
      <c r="I37" s="55">
        <v>0</v>
      </c>
      <c r="J37" s="25">
        <f t="shared" si="1"/>
        <v>120000</v>
      </c>
      <c r="K37" s="53">
        <v>3444</v>
      </c>
      <c r="L37" s="53">
        <v>16809.87</v>
      </c>
      <c r="M37" s="53">
        <v>3648</v>
      </c>
      <c r="N37" s="53">
        <v>25</v>
      </c>
      <c r="O37" s="48">
        <f t="shared" si="2"/>
        <v>23926.87</v>
      </c>
      <c r="P37" s="27">
        <f t="shared" si="3"/>
        <v>96073.13</v>
      </c>
    </row>
    <row r="38" spans="2:16" ht="27.6" customHeight="1" x14ac:dyDescent="0.2">
      <c r="B38" s="19">
        <f t="shared" si="0"/>
        <v>33</v>
      </c>
      <c r="C38" s="21" t="s">
        <v>186</v>
      </c>
      <c r="D38" s="29" t="s">
        <v>109</v>
      </c>
      <c r="E38" s="29" t="s">
        <v>119</v>
      </c>
      <c r="F38" s="60" t="s">
        <v>257</v>
      </c>
      <c r="G38" s="61" t="s">
        <v>147</v>
      </c>
      <c r="H38" s="53">
        <v>24675</v>
      </c>
      <c r="I38" s="55">
        <v>0</v>
      </c>
      <c r="J38" s="25">
        <f t="shared" si="1"/>
        <v>24675</v>
      </c>
      <c r="K38" s="53">
        <v>708.17</v>
      </c>
      <c r="L38" s="53">
        <v>0</v>
      </c>
      <c r="M38" s="53">
        <v>750.12</v>
      </c>
      <c r="N38" s="53">
        <v>4025</v>
      </c>
      <c r="O38" s="48">
        <f t="shared" si="2"/>
        <v>5483.29</v>
      </c>
      <c r="P38" s="27">
        <f t="shared" si="3"/>
        <v>19191.71</v>
      </c>
    </row>
    <row r="39" spans="2:16" ht="21.75" customHeight="1" x14ac:dyDescent="0.2">
      <c r="B39" s="19">
        <f t="shared" si="0"/>
        <v>34</v>
      </c>
      <c r="C39" s="21" t="s">
        <v>187</v>
      </c>
      <c r="D39" s="29" t="s">
        <v>217</v>
      </c>
      <c r="E39" s="29" t="s">
        <v>226</v>
      </c>
      <c r="F39" s="60" t="s">
        <v>257</v>
      </c>
      <c r="G39" s="61" t="s">
        <v>147</v>
      </c>
      <c r="H39" s="53">
        <v>12000</v>
      </c>
      <c r="I39" s="55">
        <v>0</v>
      </c>
      <c r="J39" s="25">
        <f t="shared" si="1"/>
        <v>12000</v>
      </c>
      <c r="K39" s="53">
        <v>344.4</v>
      </c>
      <c r="L39" s="53">
        <v>0</v>
      </c>
      <c r="M39" s="53">
        <v>364.8</v>
      </c>
      <c r="N39" s="53">
        <v>25</v>
      </c>
      <c r="O39" s="48">
        <f t="shared" si="2"/>
        <v>734.2</v>
      </c>
      <c r="P39" s="27">
        <f t="shared" si="3"/>
        <v>11265.8</v>
      </c>
    </row>
    <row r="40" spans="2:16" ht="27.6" customHeight="1" x14ac:dyDescent="0.2">
      <c r="B40" s="19">
        <f t="shared" si="0"/>
        <v>35</v>
      </c>
      <c r="C40" s="21" t="s">
        <v>188</v>
      </c>
      <c r="D40" s="29" t="s">
        <v>97</v>
      </c>
      <c r="E40" s="29" t="s">
        <v>245</v>
      </c>
      <c r="F40" s="60" t="s">
        <v>257</v>
      </c>
      <c r="G40" s="61" t="s">
        <v>146</v>
      </c>
      <c r="H40" s="53">
        <v>60000</v>
      </c>
      <c r="I40" s="55">
        <v>0</v>
      </c>
      <c r="J40" s="25">
        <f t="shared" si="1"/>
        <v>60000</v>
      </c>
      <c r="K40" s="53">
        <v>1722</v>
      </c>
      <c r="L40" s="53">
        <v>3486.68</v>
      </c>
      <c r="M40" s="53">
        <v>1824</v>
      </c>
      <c r="N40" s="53">
        <v>3690.95</v>
      </c>
      <c r="O40" s="48">
        <f t="shared" si="2"/>
        <v>10723.630000000001</v>
      </c>
      <c r="P40" s="27">
        <f t="shared" si="3"/>
        <v>49276.369999999995</v>
      </c>
    </row>
    <row r="41" spans="2:16" ht="24" customHeight="1" x14ac:dyDescent="0.2">
      <c r="B41" s="19">
        <f t="shared" si="0"/>
        <v>36</v>
      </c>
      <c r="C41" s="21" t="s">
        <v>189</v>
      </c>
      <c r="D41" s="29" t="s">
        <v>217</v>
      </c>
      <c r="E41" s="29" t="s">
        <v>226</v>
      </c>
      <c r="F41" s="60" t="s">
        <v>257</v>
      </c>
      <c r="G41" s="61" t="s">
        <v>146</v>
      </c>
      <c r="H41" s="53">
        <v>12000</v>
      </c>
      <c r="I41" s="55">
        <v>0</v>
      </c>
      <c r="J41" s="25">
        <f t="shared" si="1"/>
        <v>12000</v>
      </c>
      <c r="K41" s="53">
        <v>344.4</v>
      </c>
      <c r="L41" s="53">
        <v>0</v>
      </c>
      <c r="M41" s="53">
        <v>364.8</v>
      </c>
      <c r="N41" s="53">
        <v>25</v>
      </c>
      <c r="O41" s="48">
        <f t="shared" si="2"/>
        <v>734.2</v>
      </c>
      <c r="P41" s="27">
        <f t="shared" si="3"/>
        <v>11265.8</v>
      </c>
    </row>
    <row r="42" spans="2:16" ht="18.75" customHeight="1" x14ac:dyDescent="0.2">
      <c r="B42" s="19">
        <f t="shared" si="0"/>
        <v>37</v>
      </c>
      <c r="C42" s="21" t="s">
        <v>190</v>
      </c>
      <c r="D42" s="29" t="s">
        <v>217</v>
      </c>
      <c r="E42" s="29" t="s">
        <v>226</v>
      </c>
      <c r="F42" s="60" t="s">
        <v>257</v>
      </c>
      <c r="G42" s="61" t="s">
        <v>146</v>
      </c>
      <c r="H42" s="53">
        <v>12000</v>
      </c>
      <c r="I42" s="55">
        <v>0</v>
      </c>
      <c r="J42" s="25">
        <f t="shared" si="1"/>
        <v>12000</v>
      </c>
      <c r="K42" s="53">
        <v>344.4</v>
      </c>
      <c r="L42" s="53">
        <v>0</v>
      </c>
      <c r="M42" s="53">
        <v>364.8</v>
      </c>
      <c r="N42" s="53">
        <v>25</v>
      </c>
      <c r="O42" s="48">
        <f t="shared" si="2"/>
        <v>734.2</v>
      </c>
      <c r="P42" s="27">
        <f t="shared" si="3"/>
        <v>11265.8</v>
      </c>
    </row>
    <row r="43" spans="2:16" ht="27.6" customHeight="1" x14ac:dyDescent="0.2">
      <c r="B43" s="19">
        <f t="shared" si="0"/>
        <v>38</v>
      </c>
      <c r="C43" s="21" t="s">
        <v>191</v>
      </c>
      <c r="D43" s="29" t="s">
        <v>137</v>
      </c>
      <c r="E43" s="29" t="s">
        <v>246</v>
      </c>
      <c r="F43" s="60" t="s">
        <v>257</v>
      </c>
      <c r="G43" s="61" t="s">
        <v>146</v>
      </c>
      <c r="H43" s="53">
        <v>60000</v>
      </c>
      <c r="I43" s="55">
        <v>0</v>
      </c>
      <c r="J43" s="25">
        <f t="shared" si="1"/>
        <v>60000</v>
      </c>
      <c r="K43" s="53">
        <v>1722</v>
      </c>
      <c r="L43" s="53">
        <v>3486.68</v>
      </c>
      <c r="M43" s="53">
        <v>1824</v>
      </c>
      <c r="N43" s="53">
        <v>25</v>
      </c>
      <c r="O43" s="48">
        <f t="shared" si="2"/>
        <v>7057.68</v>
      </c>
      <c r="P43" s="27">
        <f t="shared" si="3"/>
        <v>52942.32</v>
      </c>
    </row>
    <row r="44" spans="2:16" ht="24.75" customHeight="1" x14ac:dyDescent="0.2">
      <c r="B44" s="19">
        <f t="shared" si="0"/>
        <v>39</v>
      </c>
      <c r="C44" s="21" t="s">
        <v>192</v>
      </c>
      <c r="D44" s="29" t="s">
        <v>217</v>
      </c>
      <c r="E44" s="29" t="s">
        <v>247</v>
      </c>
      <c r="F44" s="60" t="s">
        <v>257</v>
      </c>
      <c r="G44" s="61" t="s">
        <v>147</v>
      </c>
      <c r="H44" s="53">
        <v>15400</v>
      </c>
      <c r="I44" s="55">
        <v>0</v>
      </c>
      <c r="J44" s="25">
        <f>H44+I44</f>
        <v>15400</v>
      </c>
      <c r="K44" s="53">
        <v>441.98</v>
      </c>
      <c r="L44" s="53">
        <v>0</v>
      </c>
      <c r="M44" s="53">
        <v>468.16</v>
      </c>
      <c r="N44" s="53">
        <v>25</v>
      </c>
      <c r="O44" s="48">
        <f t="shared" si="2"/>
        <v>935.1400000000001</v>
      </c>
      <c r="P44" s="27">
        <f t="shared" si="3"/>
        <v>14464.86</v>
      </c>
    </row>
    <row r="45" spans="2:16" ht="24" customHeight="1" x14ac:dyDescent="0.2">
      <c r="B45" s="19">
        <f t="shared" si="0"/>
        <v>40</v>
      </c>
      <c r="C45" s="21" t="s">
        <v>193</v>
      </c>
      <c r="D45" s="29" t="s">
        <v>217</v>
      </c>
      <c r="E45" s="29" t="s">
        <v>226</v>
      </c>
      <c r="F45" s="60" t="s">
        <v>257</v>
      </c>
      <c r="G45" s="61" t="s">
        <v>147</v>
      </c>
      <c r="H45" s="53">
        <v>12000</v>
      </c>
      <c r="I45" s="55">
        <v>0</v>
      </c>
      <c r="J45" s="25">
        <f t="shared" si="1"/>
        <v>12000</v>
      </c>
      <c r="K45" s="53">
        <v>344.4</v>
      </c>
      <c r="L45" s="53">
        <v>0</v>
      </c>
      <c r="M45" s="53">
        <v>364.8</v>
      </c>
      <c r="N45" s="53">
        <v>25</v>
      </c>
      <c r="O45" s="48">
        <f t="shared" si="2"/>
        <v>734.2</v>
      </c>
      <c r="P45" s="27">
        <f t="shared" si="3"/>
        <v>11265.8</v>
      </c>
    </row>
    <row r="46" spans="2:16" ht="19.5" customHeight="1" x14ac:dyDescent="0.2">
      <c r="B46" s="19">
        <f t="shared" si="0"/>
        <v>41</v>
      </c>
      <c r="C46" s="21" t="s">
        <v>194</v>
      </c>
      <c r="D46" s="29" t="s">
        <v>217</v>
      </c>
      <c r="E46" s="29" t="s">
        <v>226</v>
      </c>
      <c r="F46" s="60" t="s">
        <v>257</v>
      </c>
      <c r="G46" s="61" t="s">
        <v>146</v>
      </c>
      <c r="H46" s="53">
        <v>12000</v>
      </c>
      <c r="I46" s="55">
        <v>0</v>
      </c>
      <c r="J46" s="25">
        <f t="shared" si="1"/>
        <v>12000</v>
      </c>
      <c r="K46" s="53">
        <v>344.4</v>
      </c>
      <c r="L46" s="53">
        <v>0</v>
      </c>
      <c r="M46" s="53">
        <v>364.8</v>
      </c>
      <c r="N46" s="53">
        <v>25</v>
      </c>
      <c r="O46" s="48">
        <f t="shared" si="2"/>
        <v>734.2</v>
      </c>
      <c r="P46" s="27">
        <f t="shared" si="3"/>
        <v>11265.8</v>
      </c>
    </row>
    <row r="47" spans="2:16" ht="19.5" customHeight="1" x14ac:dyDescent="0.2">
      <c r="B47" s="19">
        <f t="shared" si="0"/>
        <v>42</v>
      </c>
      <c r="C47" s="21" t="s">
        <v>195</v>
      </c>
      <c r="D47" s="29" t="s">
        <v>222</v>
      </c>
      <c r="E47" s="29" t="s">
        <v>248</v>
      </c>
      <c r="F47" s="60" t="s">
        <v>257</v>
      </c>
      <c r="G47" s="61" t="s">
        <v>147</v>
      </c>
      <c r="H47" s="53">
        <v>90000</v>
      </c>
      <c r="I47" s="55">
        <v>0</v>
      </c>
      <c r="J47" s="25">
        <f t="shared" si="1"/>
        <v>90000</v>
      </c>
      <c r="K47" s="53">
        <v>2583</v>
      </c>
      <c r="L47" s="53">
        <v>9753.1200000000008</v>
      </c>
      <c r="M47" s="53">
        <v>2736</v>
      </c>
      <c r="N47" s="53">
        <v>3125</v>
      </c>
      <c r="O47" s="48">
        <f t="shared" si="2"/>
        <v>18197.120000000003</v>
      </c>
      <c r="P47" s="27">
        <f t="shared" si="3"/>
        <v>71802.880000000005</v>
      </c>
    </row>
    <row r="48" spans="2:16" ht="30" customHeight="1" x14ac:dyDescent="0.2">
      <c r="B48" s="19">
        <f t="shared" si="0"/>
        <v>43</v>
      </c>
      <c r="C48" s="21" t="s">
        <v>196</v>
      </c>
      <c r="D48" s="29" t="s">
        <v>99</v>
      </c>
      <c r="E48" s="29" t="s">
        <v>119</v>
      </c>
      <c r="F48" s="60" t="s">
        <v>257</v>
      </c>
      <c r="G48" s="61" t="s">
        <v>259</v>
      </c>
      <c r="H48" s="53">
        <v>24675</v>
      </c>
      <c r="I48" s="55">
        <v>0</v>
      </c>
      <c r="J48" s="25">
        <f t="shared" si="1"/>
        <v>24675</v>
      </c>
      <c r="K48" s="53">
        <v>708.17</v>
      </c>
      <c r="L48" s="53">
        <v>0</v>
      </c>
      <c r="M48" s="53">
        <v>750.12</v>
      </c>
      <c r="N48" s="53">
        <v>25</v>
      </c>
      <c r="O48" s="48">
        <f t="shared" si="2"/>
        <v>1483.29</v>
      </c>
      <c r="P48" s="27">
        <f t="shared" si="3"/>
        <v>23191.71</v>
      </c>
    </row>
    <row r="49" spans="2:16" ht="27.6" customHeight="1" x14ac:dyDescent="0.2">
      <c r="B49" s="19">
        <f t="shared" si="0"/>
        <v>44</v>
      </c>
      <c r="C49" s="21" t="s">
        <v>197</v>
      </c>
      <c r="D49" s="29" t="s">
        <v>217</v>
      </c>
      <c r="E49" s="29" t="s">
        <v>226</v>
      </c>
      <c r="F49" s="60" t="s">
        <v>257</v>
      </c>
      <c r="G49" s="61" t="s">
        <v>147</v>
      </c>
      <c r="H49" s="53">
        <v>10600</v>
      </c>
      <c r="I49" s="55">
        <v>0</v>
      </c>
      <c r="J49" s="25">
        <f t="shared" si="1"/>
        <v>10600</v>
      </c>
      <c r="K49" s="53">
        <v>304.22000000000003</v>
      </c>
      <c r="L49" s="53">
        <v>0</v>
      </c>
      <c r="M49" s="53">
        <v>322.24</v>
      </c>
      <c r="N49" s="53">
        <v>25</v>
      </c>
      <c r="O49" s="48">
        <f t="shared" si="2"/>
        <v>651.46</v>
      </c>
      <c r="P49" s="27">
        <f t="shared" si="3"/>
        <v>9948.5400000000009</v>
      </c>
    </row>
    <row r="50" spans="2:16" ht="23.25" customHeight="1" x14ac:dyDescent="0.2">
      <c r="B50" s="19">
        <f t="shared" si="0"/>
        <v>45</v>
      </c>
      <c r="C50" s="21" t="s">
        <v>198</v>
      </c>
      <c r="D50" s="29" t="s">
        <v>217</v>
      </c>
      <c r="E50" s="29" t="s">
        <v>226</v>
      </c>
      <c r="F50" s="60" t="s">
        <v>257</v>
      </c>
      <c r="G50" s="61" t="s">
        <v>147</v>
      </c>
      <c r="H50" s="53">
        <v>12000</v>
      </c>
      <c r="I50" s="55">
        <v>0</v>
      </c>
      <c r="J50" s="25">
        <f t="shared" si="1"/>
        <v>12000</v>
      </c>
      <c r="K50" s="53">
        <v>344.4</v>
      </c>
      <c r="L50" s="53">
        <v>0</v>
      </c>
      <c r="M50" s="53">
        <v>364.8</v>
      </c>
      <c r="N50" s="53">
        <v>25</v>
      </c>
      <c r="O50" s="48">
        <f t="shared" si="2"/>
        <v>734.2</v>
      </c>
      <c r="P50" s="27">
        <f t="shared" si="3"/>
        <v>11265.8</v>
      </c>
    </row>
    <row r="51" spans="2:16" s="49" customFormat="1" ht="27" customHeight="1" x14ac:dyDescent="0.2">
      <c r="B51" s="19">
        <f t="shared" si="0"/>
        <v>46</v>
      </c>
      <c r="C51" s="21" t="s">
        <v>199</v>
      </c>
      <c r="D51" s="29" t="s">
        <v>222</v>
      </c>
      <c r="E51" s="29" t="s">
        <v>249</v>
      </c>
      <c r="F51" s="60" t="s">
        <v>257</v>
      </c>
      <c r="G51" s="61" t="s">
        <v>147</v>
      </c>
      <c r="H51" s="57">
        <v>40000</v>
      </c>
      <c r="I51" s="55">
        <v>0</v>
      </c>
      <c r="J51" s="25">
        <f>H51+I51</f>
        <v>40000</v>
      </c>
      <c r="K51" s="53">
        <v>1148</v>
      </c>
      <c r="L51" s="53">
        <v>442.65</v>
      </c>
      <c r="M51" s="53">
        <v>1216</v>
      </c>
      <c r="N51" s="53">
        <v>13486.41</v>
      </c>
      <c r="O51" s="48">
        <f t="shared" si="2"/>
        <v>16293.06</v>
      </c>
      <c r="P51" s="27">
        <f>H51-O51</f>
        <v>23706.940000000002</v>
      </c>
    </row>
    <row r="52" spans="2:16" ht="27.6" customHeight="1" x14ac:dyDescent="0.2">
      <c r="B52" s="19">
        <f t="shared" si="0"/>
        <v>47</v>
      </c>
      <c r="C52" s="21" t="s">
        <v>200</v>
      </c>
      <c r="D52" s="29" t="s">
        <v>223</v>
      </c>
      <c r="E52" s="29" t="s">
        <v>250</v>
      </c>
      <c r="F52" s="60" t="s">
        <v>257</v>
      </c>
      <c r="G52" s="61" t="s">
        <v>146</v>
      </c>
      <c r="H52" s="106">
        <v>22000</v>
      </c>
      <c r="I52" s="55">
        <v>0</v>
      </c>
      <c r="J52" s="25">
        <f>H52+I52</f>
        <v>22000</v>
      </c>
      <c r="K52" s="53">
        <v>631.4</v>
      </c>
      <c r="L52" s="53">
        <v>0</v>
      </c>
      <c r="M52" s="53">
        <v>668.8</v>
      </c>
      <c r="N52" s="53">
        <v>25</v>
      </c>
      <c r="O52" s="48">
        <f t="shared" si="2"/>
        <v>1325.1999999999998</v>
      </c>
      <c r="P52" s="27">
        <f>H52-O52</f>
        <v>20674.8</v>
      </c>
    </row>
    <row r="53" spans="2:16" ht="27.6" customHeight="1" x14ac:dyDescent="0.2">
      <c r="B53" s="19">
        <f t="shared" si="0"/>
        <v>48</v>
      </c>
      <c r="C53" s="21" t="s">
        <v>201</v>
      </c>
      <c r="D53" s="29" t="s">
        <v>217</v>
      </c>
      <c r="E53" s="29" t="s">
        <v>243</v>
      </c>
      <c r="F53" s="60" t="s">
        <v>257</v>
      </c>
      <c r="G53" s="61" t="s">
        <v>146</v>
      </c>
      <c r="H53" s="53">
        <v>29600</v>
      </c>
      <c r="I53" s="55">
        <v>0</v>
      </c>
      <c r="J53" s="25">
        <f t="shared" si="1"/>
        <v>29600</v>
      </c>
      <c r="K53" s="53">
        <v>849.52</v>
      </c>
      <c r="L53" s="53">
        <v>0</v>
      </c>
      <c r="M53" s="53">
        <v>899.84</v>
      </c>
      <c r="N53" s="53">
        <v>25</v>
      </c>
      <c r="O53" s="48">
        <f t="shared" si="2"/>
        <v>1774.3600000000001</v>
      </c>
      <c r="P53" s="27">
        <f t="shared" si="3"/>
        <v>27825.64</v>
      </c>
    </row>
    <row r="54" spans="2:16" ht="22.5" customHeight="1" x14ac:dyDescent="0.2">
      <c r="B54" s="19">
        <f t="shared" si="0"/>
        <v>49</v>
      </c>
      <c r="C54" s="21" t="s">
        <v>202</v>
      </c>
      <c r="D54" s="29" t="s">
        <v>217</v>
      </c>
      <c r="E54" s="29" t="s">
        <v>226</v>
      </c>
      <c r="F54" s="60" t="s">
        <v>257</v>
      </c>
      <c r="G54" s="61" t="s">
        <v>146</v>
      </c>
      <c r="H54" s="53">
        <v>12000</v>
      </c>
      <c r="I54" s="55">
        <v>0</v>
      </c>
      <c r="J54" s="25">
        <f t="shared" si="1"/>
        <v>12000</v>
      </c>
      <c r="K54" s="53">
        <v>344.4</v>
      </c>
      <c r="L54" s="53">
        <v>0</v>
      </c>
      <c r="M54" s="53">
        <v>364.8</v>
      </c>
      <c r="N54" s="53">
        <v>25</v>
      </c>
      <c r="O54" s="48">
        <f t="shared" si="2"/>
        <v>734.2</v>
      </c>
      <c r="P54" s="27">
        <f t="shared" si="3"/>
        <v>11265.8</v>
      </c>
    </row>
    <row r="55" spans="2:16" ht="19.5" customHeight="1" x14ac:dyDescent="0.2">
      <c r="B55" s="19">
        <f t="shared" si="0"/>
        <v>50</v>
      </c>
      <c r="C55" s="21" t="s">
        <v>203</v>
      </c>
      <c r="D55" s="29" t="s">
        <v>217</v>
      </c>
      <c r="E55" s="29" t="s">
        <v>226</v>
      </c>
      <c r="F55" s="60" t="s">
        <v>257</v>
      </c>
      <c r="G55" s="61" t="s">
        <v>147</v>
      </c>
      <c r="H55" s="53">
        <v>12000</v>
      </c>
      <c r="I55" s="55">
        <v>0</v>
      </c>
      <c r="J55" s="25">
        <f t="shared" si="1"/>
        <v>12000</v>
      </c>
      <c r="K55" s="53">
        <v>344.4</v>
      </c>
      <c r="L55" s="53">
        <v>0</v>
      </c>
      <c r="M55" s="53">
        <v>364.8</v>
      </c>
      <c r="N55" s="53">
        <v>25</v>
      </c>
      <c r="O55" s="48">
        <f t="shared" si="2"/>
        <v>734.2</v>
      </c>
      <c r="P55" s="27">
        <f t="shared" si="3"/>
        <v>11265.8</v>
      </c>
    </row>
    <row r="56" spans="2:16" ht="20.25" customHeight="1" x14ac:dyDescent="0.2">
      <c r="B56" s="19">
        <f t="shared" si="0"/>
        <v>51</v>
      </c>
      <c r="C56" s="21" t="s">
        <v>204</v>
      </c>
      <c r="D56" s="29" t="s">
        <v>217</v>
      </c>
      <c r="E56" s="29" t="s">
        <v>226</v>
      </c>
      <c r="F56" s="60" t="s">
        <v>257</v>
      </c>
      <c r="G56" s="61" t="s">
        <v>147</v>
      </c>
      <c r="H56" s="53">
        <v>10600</v>
      </c>
      <c r="I56" s="55">
        <v>0</v>
      </c>
      <c r="J56" s="25">
        <f t="shared" si="1"/>
        <v>10600</v>
      </c>
      <c r="K56" s="53">
        <v>304.22000000000003</v>
      </c>
      <c r="L56" s="53">
        <v>0</v>
      </c>
      <c r="M56" s="53">
        <v>322.24</v>
      </c>
      <c r="N56" s="53">
        <v>25</v>
      </c>
      <c r="O56" s="48">
        <f t="shared" si="2"/>
        <v>651.46</v>
      </c>
      <c r="P56" s="27">
        <f t="shared" si="3"/>
        <v>9948.5400000000009</v>
      </c>
    </row>
    <row r="57" spans="2:16" ht="27.6" customHeight="1" x14ac:dyDescent="0.2">
      <c r="B57" s="19">
        <f t="shared" si="0"/>
        <v>52</v>
      </c>
      <c r="C57" s="21" t="s">
        <v>205</v>
      </c>
      <c r="D57" s="29" t="s">
        <v>137</v>
      </c>
      <c r="E57" s="29" t="s">
        <v>251</v>
      </c>
      <c r="F57" s="60" t="s">
        <v>257</v>
      </c>
      <c r="G57" s="61" t="s">
        <v>146</v>
      </c>
      <c r="H57" s="53">
        <v>60000</v>
      </c>
      <c r="I57" s="55">
        <v>0</v>
      </c>
      <c r="J57" s="25">
        <f t="shared" si="1"/>
        <v>60000</v>
      </c>
      <c r="K57" s="53">
        <v>1722</v>
      </c>
      <c r="L57" s="53">
        <v>3486.68</v>
      </c>
      <c r="M57" s="53">
        <v>1824</v>
      </c>
      <c r="N57" s="53">
        <v>25</v>
      </c>
      <c r="O57" s="48">
        <f t="shared" si="2"/>
        <v>7057.68</v>
      </c>
      <c r="P57" s="27">
        <f t="shared" si="3"/>
        <v>52942.32</v>
      </c>
    </row>
    <row r="58" spans="2:16" ht="19.5" customHeight="1" x14ac:dyDescent="0.2">
      <c r="B58" s="19">
        <f t="shared" si="0"/>
        <v>53</v>
      </c>
      <c r="C58" s="21" t="s">
        <v>206</v>
      </c>
      <c r="D58" s="29" t="s">
        <v>109</v>
      </c>
      <c r="E58" s="29" t="s">
        <v>280</v>
      </c>
      <c r="F58" s="60" t="s">
        <v>257</v>
      </c>
      <c r="G58" s="61" t="s">
        <v>146</v>
      </c>
      <c r="H58" s="53">
        <v>25000</v>
      </c>
      <c r="I58" s="55">
        <v>0</v>
      </c>
      <c r="J58" s="25">
        <f t="shared" si="1"/>
        <v>25000</v>
      </c>
      <c r="K58" s="53">
        <v>717.5</v>
      </c>
      <c r="L58" s="53">
        <v>0</v>
      </c>
      <c r="M58" s="53">
        <v>760</v>
      </c>
      <c r="N58" s="53">
        <v>25</v>
      </c>
      <c r="O58" s="48">
        <f t="shared" si="2"/>
        <v>1502.5</v>
      </c>
      <c r="P58" s="27">
        <f t="shared" si="3"/>
        <v>23497.5</v>
      </c>
    </row>
    <row r="59" spans="2:16" ht="27.6" customHeight="1" x14ac:dyDescent="0.2">
      <c r="B59" s="19">
        <f t="shared" si="0"/>
        <v>54</v>
      </c>
      <c r="C59" s="21" t="s">
        <v>207</v>
      </c>
      <c r="D59" s="29" t="s">
        <v>137</v>
      </c>
      <c r="E59" s="29" t="s">
        <v>252</v>
      </c>
      <c r="F59" s="60" t="s">
        <v>257</v>
      </c>
      <c r="G59" s="61" t="s">
        <v>146</v>
      </c>
      <c r="H59" s="53">
        <v>90000</v>
      </c>
      <c r="I59" s="55">
        <v>0</v>
      </c>
      <c r="J59" s="25">
        <f t="shared" si="1"/>
        <v>90000</v>
      </c>
      <c r="K59" s="53">
        <v>2583</v>
      </c>
      <c r="L59" s="53">
        <v>9753.1200000000008</v>
      </c>
      <c r="M59" s="53">
        <v>2736</v>
      </c>
      <c r="N59" s="53">
        <v>5199.59</v>
      </c>
      <c r="O59" s="48">
        <f t="shared" si="2"/>
        <v>20271.71</v>
      </c>
      <c r="P59" s="27">
        <f t="shared" si="3"/>
        <v>69728.290000000008</v>
      </c>
    </row>
    <row r="60" spans="2:16" ht="27.6" customHeight="1" x14ac:dyDescent="0.2">
      <c r="B60" s="19">
        <f t="shared" si="0"/>
        <v>55</v>
      </c>
      <c r="C60" s="21" t="s">
        <v>208</v>
      </c>
      <c r="D60" s="29" t="s">
        <v>137</v>
      </c>
      <c r="E60" s="29" t="s">
        <v>251</v>
      </c>
      <c r="F60" s="60" t="s">
        <v>257</v>
      </c>
      <c r="G60" s="61" t="s">
        <v>147</v>
      </c>
      <c r="H60" s="53">
        <v>50000</v>
      </c>
      <c r="I60" s="55">
        <v>0</v>
      </c>
      <c r="J60" s="25">
        <f t="shared" si="1"/>
        <v>50000</v>
      </c>
      <c r="K60" s="53">
        <v>1435</v>
      </c>
      <c r="L60" s="53">
        <v>1854</v>
      </c>
      <c r="M60" s="53">
        <v>1520</v>
      </c>
      <c r="N60" s="53">
        <v>25</v>
      </c>
      <c r="O60" s="48">
        <f t="shared" si="2"/>
        <v>4834</v>
      </c>
      <c r="P60" s="27">
        <f t="shared" si="3"/>
        <v>45166</v>
      </c>
    </row>
    <row r="61" spans="2:16" ht="27.6" customHeight="1" x14ac:dyDescent="0.2">
      <c r="B61" s="19">
        <f t="shared" si="0"/>
        <v>56</v>
      </c>
      <c r="C61" s="21" t="s">
        <v>209</v>
      </c>
      <c r="D61" s="29" t="s">
        <v>109</v>
      </c>
      <c r="E61" s="29" t="s">
        <v>253</v>
      </c>
      <c r="F61" s="60" t="s">
        <v>257</v>
      </c>
      <c r="G61" s="61" t="s">
        <v>147</v>
      </c>
      <c r="H61" s="53">
        <v>22000</v>
      </c>
      <c r="I61" s="55">
        <v>0</v>
      </c>
      <c r="J61" s="25">
        <f t="shared" si="1"/>
        <v>22000</v>
      </c>
      <c r="K61" s="53">
        <v>631.4</v>
      </c>
      <c r="L61" s="53">
        <v>0</v>
      </c>
      <c r="M61" s="53">
        <v>668.8</v>
      </c>
      <c r="N61" s="53">
        <v>9018.75</v>
      </c>
      <c r="O61" s="48">
        <f t="shared" si="2"/>
        <v>10318.950000000001</v>
      </c>
      <c r="P61" s="27">
        <f t="shared" si="3"/>
        <v>11681.05</v>
      </c>
    </row>
    <row r="62" spans="2:16" ht="27.6" customHeight="1" x14ac:dyDescent="0.2">
      <c r="B62" s="19">
        <f t="shared" si="0"/>
        <v>57</v>
      </c>
      <c r="C62" s="21" t="s">
        <v>210</v>
      </c>
      <c r="D62" s="29" t="s">
        <v>222</v>
      </c>
      <c r="E62" s="29" t="s">
        <v>237</v>
      </c>
      <c r="F62" s="60" t="s">
        <v>257</v>
      </c>
      <c r="G62" s="61" t="s">
        <v>147</v>
      </c>
      <c r="H62" s="53">
        <v>65000</v>
      </c>
      <c r="I62" s="55">
        <v>0</v>
      </c>
      <c r="J62" s="25">
        <f t="shared" si="1"/>
        <v>65000</v>
      </c>
      <c r="K62" s="53">
        <v>1865.5</v>
      </c>
      <c r="L62" s="53">
        <v>4427.58</v>
      </c>
      <c r="M62" s="53">
        <v>1976</v>
      </c>
      <c r="N62" s="53">
        <v>2125</v>
      </c>
      <c r="O62" s="48">
        <f t="shared" si="2"/>
        <v>10394.08</v>
      </c>
      <c r="P62" s="27">
        <f t="shared" si="3"/>
        <v>54605.919999999998</v>
      </c>
    </row>
    <row r="63" spans="2:16" ht="27.6" customHeight="1" x14ac:dyDescent="0.2">
      <c r="B63" s="19">
        <f t="shared" si="0"/>
        <v>58</v>
      </c>
      <c r="C63" s="21" t="s">
        <v>211</v>
      </c>
      <c r="D63" s="29" t="s">
        <v>97</v>
      </c>
      <c r="E63" s="29" t="s">
        <v>254</v>
      </c>
      <c r="F63" s="60" t="s">
        <v>257</v>
      </c>
      <c r="G63" s="61" t="s">
        <v>147</v>
      </c>
      <c r="H63" s="53">
        <v>70000</v>
      </c>
      <c r="I63" s="55">
        <v>0</v>
      </c>
      <c r="J63" s="25">
        <f t="shared" si="1"/>
        <v>70000</v>
      </c>
      <c r="K63" s="53">
        <v>2009</v>
      </c>
      <c r="L63" s="53">
        <v>5368.48</v>
      </c>
      <c r="M63" s="53">
        <v>2128</v>
      </c>
      <c r="N63" s="53">
        <v>5072.6000000000004</v>
      </c>
      <c r="O63" s="48">
        <f t="shared" si="2"/>
        <v>14578.08</v>
      </c>
      <c r="P63" s="27">
        <f t="shared" si="3"/>
        <v>55421.919999999998</v>
      </c>
    </row>
    <row r="64" spans="2:16" ht="27.6" customHeight="1" x14ac:dyDescent="0.2">
      <c r="B64" s="19">
        <f t="shared" si="0"/>
        <v>59</v>
      </c>
      <c r="C64" s="21" t="s">
        <v>212</v>
      </c>
      <c r="D64" s="7" t="s">
        <v>109</v>
      </c>
      <c r="E64" s="7" t="s">
        <v>255</v>
      </c>
      <c r="F64" s="60" t="s">
        <v>257</v>
      </c>
      <c r="G64" s="63" t="s">
        <v>146</v>
      </c>
      <c r="H64" s="58">
        <v>25000</v>
      </c>
      <c r="I64" s="55">
        <v>0</v>
      </c>
      <c r="J64" s="25">
        <f t="shared" si="1"/>
        <v>25000</v>
      </c>
      <c r="K64" s="53">
        <v>717.5</v>
      </c>
      <c r="L64" s="53">
        <v>0</v>
      </c>
      <c r="M64" s="53">
        <v>760</v>
      </c>
      <c r="N64" s="53">
        <v>25</v>
      </c>
      <c r="O64" s="48">
        <f t="shared" si="2"/>
        <v>1502.5</v>
      </c>
      <c r="P64" s="27">
        <f t="shared" si="3"/>
        <v>23497.5</v>
      </c>
    </row>
    <row r="65" spans="2:16" ht="25.15" customHeight="1" x14ac:dyDescent="0.2">
      <c r="B65" s="19">
        <f t="shared" si="0"/>
        <v>60</v>
      </c>
      <c r="C65" s="21" t="s">
        <v>213</v>
      </c>
      <c r="D65" s="29" t="s">
        <v>217</v>
      </c>
      <c r="E65" s="29" t="s">
        <v>226</v>
      </c>
      <c r="F65" s="60" t="s">
        <v>257</v>
      </c>
      <c r="G65" s="61" t="s">
        <v>146</v>
      </c>
      <c r="H65" s="53">
        <v>12000</v>
      </c>
      <c r="I65" s="55">
        <v>0</v>
      </c>
      <c r="J65" s="25">
        <f t="shared" si="1"/>
        <v>12000</v>
      </c>
      <c r="K65" s="53">
        <v>344.4</v>
      </c>
      <c r="L65" s="53">
        <v>0</v>
      </c>
      <c r="M65" s="53">
        <v>364.8</v>
      </c>
      <c r="N65" s="53">
        <v>25</v>
      </c>
      <c r="O65" s="48">
        <f t="shared" si="2"/>
        <v>734.2</v>
      </c>
      <c r="P65" s="27">
        <f t="shared" si="3"/>
        <v>11265.8</v>
      </c>
    </row>
    <row r="66" spans="2:16" ht="27.6" customHeight="1" x14ac:dyDescent="0.2">
      <c r="B66" s="19">
        <f t="shared" si="0"/>
        <v>61</v>
      </c>
      <c r="C66" s="21" t="s">
        <v>214</v>
      </c>
      <c r="D66" s="29" t="s">
        <v>217</v>
      </c>
      <c r="E66" s="29" t="s">
        <v>226</v>
      </c>
      <c r="F66" s="60" t="s">
        <v>257</v>
      </c>
      <c r="G66" s="61" t="s">
        <v>147</v>
      </c>
      <c r="H66" s="53">
        <v>12000</v>
      </c>
      <c r="I66" s="55">
        <v>0</v>
      </c>
      <c r="J66" s="25">
        <f t="shared" si="1"/>
        <v>12000</v>
      </c>
      <c r="K66" s="53">
        <v>344.4</v>
      </c>
      <c r="L66" s="53">
        <v>0</v>
      </c>
      <c r="M66" s="53">
        <v>364.8</v>
      </c>
      <c r="N66" s="53">
        <v>25</v>
      </c>
      <c r="O66" s="48">
        <f t="shared" si="2"/>
        <v>734.2</v>
      </c>
      <c r="P66" s="27">
        <f t="shared" si="3"/>
        <v>11265.8</v>
      </c>
    </row>
    <row r="67" spans="2:16" ht="27.6" customHeight="1" thickBot="1" x14ac:dyDescent="0.25">
      <c r="B67" s="19">
        <f t="shared" si="0"/>
        <v>62</v>
      </c>
      <c r="C67" s="21" t="s">
        <v>215</v>
      </c>
      <c r="D67" s="29" t="s">
        <v>224</v>
      </c>
      <c r="E67" s="29" t="s">
        <v>256</v>
      </c>
      <c r="F67" s="60" t="s">
        <v>257</v>
      </c>
      <c r="G67" s="61" t="s">
        <v>147</v>
      </c>
      <c r="H67" s="53">
        <v>60000</v>
      </c>
      <c r="I67" s="55">
        <v>0</v>
      </c>
      <c r="J67" s="25">
        <f t="shared" si="1"/>
        <v>60000</v>
      </c>
      <c r="K67" s="53">
        <v>1722</v>
      </c>
      <c r="L67" s="53">
        <v>3486.68</v>
      </c>
      <c r="M67" s="53">
        <v>1824</v>
      </c>
      <c r="N67" s="53">
        <v>1325</v>
      </c>
      <c r="O67" s="48">
        <f t="shared" si="2"/>
        <v>8357.68</v>
      </c>
      <c r="P67" s="27">
        <f t="shared" si="3"/>
        <v>51642.32</v>
      </c>
    </row>
    <row r="68" spans="2:16" s="128" customFormat="1" ht="27.6" customHeight="1" thickBot="1" x14ac:dyDescent="0.25">
      <c r="B68" s="120"/>
      <c r="C68" s="120"/>
      <c r="D68" s="121"/>
      <c r="E68" s="122"/>
      <c r="F68" s="123"/>
      <c r="G68" s="124"/>
      <c r="H68" s="125">
        <f>SUM(H6:H67)</f>
        <v>3650703</v>
      </c>
      <c r="I68" s="125">
        <v>0</v>
      </c>
      <c r="J68" s="125">
        <f t="shared" ref="J68:N68" si="4">SUM(J6:J67)</f>
        <v>3650703</v>
      </c>
      <c r="K68" s="125">
        <f t="shared" si="4"/>
        <v>104775.16999999993</v>
      </c>
      <c r="L68" s="125">
        <f>SUM(L6:L67)</f>
        <v>377577.79000000004</v>
      </c>
      <c r="M68" s="126">
        <f t="shared" si="4"/>
        <v>110981.37000000005</v>
      </c>
      <c r="N68" s="127">
        <f t="shared" si="4"/>
        <v>182655.55000000002</v>
      </c>
      <c r="O68" s="127">
        <f>SUM(O6:O67)</f>
        <v>775989.87999999954</v>
      </c>
      <c r="P68" s="127">
        <f>SUM(P6:P67)</f>
        <v>2874713.1199999973</v>
      </c>
    </row>
    <row r="69" spans="2:16" ht="19.5" customHeight="1" x14ac:dyDescent="0.2">
      <c r="O69" s="66"/>
    </row>
    <row r="70" spans="2:16" ht="27.6" customHeight="1" x14ac:dyDescent="0.2">
      <c r="D70" s="135" t="s">
        <v>149</v>
      </c>
      <c r="E70" s="42"/>
      <c r="F70" s="43" t="s">
        <v>150</v>
      </c>
      <c r="G70" s="44"/>
      <c r="H70" s="43"/>
      <c r="I70" s="43"/>
      <c r="J70" s="145"/>
      <c r="K70" s="145"/>
      <c r="L70" s="145"/>
      <c r="M70" s="44"/>
      <c r="N70" s="44"/>
    </row>
    <row r="71" spans="2:16" ht="21" customHeight="1" x14ac:dyDescent="0.2">
      <c r="D71" s="45"/>
      <c r="E71" s="42"/>
      <c r="F71" s="46"/>
      <c r="G71" s="64"/>
      <c r="H71" s="43"/>
      <c r="I71" s="43"/>
      <c r="J71" s="64"/>
      <c r="K71" s="64"/>
      <c r="L71" s="64"/>
      <c r="M71" s="44"/>
      <c r="N71" s="44"/>
    </row>
    <row r="72" spans="2:16" ht="27.6" customHeight="1" x14ac:dyDescent="0.2">
      <c r="D72" s="41" t="s">
        <v>152</v>
      </c>
      <c r="E72" s="42"/>
      <c r="F72" s="43" t="s">
        <v>151</v>
      </c>
      <c r="G72" s="44"/>
      <c r="H72" s="43"/>
      <c r="I72" s="43"/>
      <c r="J72" s="142" t="s">
        <v>153</v>
      </c>
      <c r="K72" s="142"/>
      <c r="L72" s="142"/>
      <c r="M72" s="44"/>
      <c r="N72" s="44"/>
    </row>
    <row r="73" spans="2:16" ht="27.6" customHeight="1" x14ac:dyDescent="0.2">
      <c r="D73" s="47"/>
      <c r="E73" s="42"/>
      <c r="F73" s="44"/>
      <c r="G73" s="44"/>
      <c r="H73" s="43"/>
      <c r="I73" s="43"/>
      <c r="J73" s="43"/>
      <c r="K73" s="43"/>
      <c r="L73" s="54"/>
      <c r="M73" s="44"/>
      <c r="N73" s="44"/>
    </row>
    <row r="74" spans="2:16" ht="27.6" customHeight="1" x14ac:dyDescent="0.2">
      <c r="D74" s="47"/>
      <c r="E74" s="42"/>
      <c r="F74" s="44"/>
      <c r="G74" s="44"/>
      <c r="H74" s="43"/>
      <c r="I74" s="43"/>
      <c r="J74" s="43"/>
      <c r="K74" s="43"/>
      <c r="L74" s="54"/>
      <c r="M74" s="44"/>
      <c r="N74" s="44"/>
    </row>
    <row r="75" spans="2:16" ht="27.6" customHeight="1" x14ac:dyDescent="0.2">
      <c r="D75" s="47"/>
      <c r="E75" s="42"/>
      <c r="F75" s="44"/>
      <c r="G75" s="44"/>
      <c r="H75" s="43"/>
      <c r="I75" s="43"/>
      <c r="J75" s="43"/>
      <c r="K75" s="43"/>
      <c r="L75" s="54"/>
      <c r="M75" s="44"/>
      <c r="N75" s="44"/>
    </row>
    <row r="76" spans="2:16" ht="27.6" customHeight="1" x14ac:dyDescent="0.2">
      <c r="D76" s="47"/>
      <c r="E76" s="42"/>
      <c r="F76" s="44"/>
      <c r="G76" s="44"/>
      <c r="H76" s="43"/>
      <c r="I76" s="43"/>
      <c r="M76" s="44"/>
      <c r="N76" s="44"/>
    </row>
    <row r="114" spans="4:12" ht="27.6" customHeight="1" x14ac:dyDescent="0.2">
      <c r="J114" s="53">
        <v>2924.26</v>
      </c>
      <c r="K114" s="25">
        <f t="shared" ref="K114:K145" si="5">+G115+H115+I115+J114</f>
        <v>28297.75</v>
      </c>
      <c r="L114" s="27">
        <f t="shared" ref="L114:L145" si="6">F115-K114</f>
        <v>96702.25</v>
      </c>
    </row>
    <row r="115" spans="4:12" ht="27.6" customHeight="1" x14ac:dyDescent="0.2">
      <c r="D115" s="55">
        <v>125000</v>
      </c>
      <c r="E115" s="24">
        <v>0</v>
      </c>
      <c r="F115" s="25">
        <f>D115</f>
        <v>125000</v>
      </c>
      <c r="G115" s="53">
        <v>3587.5</v>
      </c>
      <c r="H115" s="53">
        <v>17985.990000000002</v>
      </c>
      <c r="I115" s="53">
        <v>3800</v>
      </c>
      <c r="J115" s="53">
        <v>4142</v>
      </c>
      <c r="K115" s="25">
        <f t="shared" si="5"/>
        <v>33930.369999999995</v>
      </c>
      <c r="L115" s="27">
        <f t="shared" si="6"/>
        <v>106069.63</v>
      </c>
    </row>
    <row r="116" spans="4:12" ht="27.6" customHeight="1" x14ac:dyDescent="0.2">
      <c r="D116" s="53">
        <v>140000</v>
      </c>
      <c r="E116" s="26">
        <v>0</v>
      </c>
      <c r="F116" s="25">
        <f t="shared" ref="F116:F176" si="7">D116</f>
        <v>140000</v>
      </c>
      <c r="G116" s="53">
        <v>4018</v>
      </c>
      <c r="H116" s="53">
        <v>21514.37</v>
      </c>
      <c r="I116" s="53">
        <v>4256</v>
      </c>
      <c r="J116" s="53">
        <v>25</v>
      </c>
      <c r="K116" s="25">
        <f t="shared" si="5"/>
        <v>651.46</v>
      </c>
      <c r="L116" s="27">
        <f t="shared" si="6"/>
        <v>9948.5400000000009</v>
      </c>
    </row>
    <row r="117" spans="4:12" ht="27.6" customHeight="1" x14ac:dyDescent="0.2">
      <c r="D117" s="53">
        <v>10600</v>
      </c>
      <c r="E117" s="26">
        <v>0</v>
      </c>
      <c r="F117" s="25">
        <f t="shared" si="7"/>
        <v>10600</v>
      </c>
      <c r="G117" s="53">
        <v>304.21999999999997</v>
      </c>
      <c r="H117" s="53">
        <v>0</v>
      </c>
      <c r="I117" s="53">
        <v>322.24</v>
      </c>
      <c r="J117" s="53">
        <v>17757.689999999999</v>
      </c>
      <c r="K117" s="25">
        <f t="shared" si="5"/>
        <v>22309.37</v>
      </c>
      <c r="L117" s="27">
        <f t="shared" si="6"/>
        <v>27690.63</v>
      </c>
    </row>
    <row r="118" spans="4:12" ht="27.6" customHeight="1" x14ac:dyDescent="0.2">
      <c r="D118" s="53">
        <v>50000</v>
      </c>
      <c r="E118" s="26">
        <v>0</v>
      </c>
      <c r="F118" s="25">
        <f t="shared" si="7"/>
        <v>50000</v>
      </c>
      <c r="G118" s="53">
        <v>1435</v>
      </c>
      <c r="H118" s="53">
        <v>1596.68</v>
      </c>
      <c r="I118" s="53">
        <v>1520</v>
      </c>
      <c r="J118" s="53">
        <v>1740.46</v>
      </c>
      <c r="K118" s="25">
        <f t="shared" si="5"/>
        <v>6292.14</v>
      </c>
      <c r="L118" s="27">
        <f t="shared" si="6"/>
        <v>43707.86</v>
      </c>
    </row>
    <row r="119" spans="4:12" ht="27.6" customHeight="1" x14ac:dyDescent="0.2">
      <c r="D119" s="53">
        <v>50000</v>
      </c>
      <c r="E119" s="26">
        <v>0</v>
      </c>
      <c r="F119" s="25">
        <f t="shared" si="7"/>
        <v>50000</v>
      </c>
      <c r="G119" s="53">
        <v>1435</v>
      </c>
      <c r="H119" s="53">
        <v>1596.68</v>
      </c>
      <c r="I119" s="53">
        <v>1520</v>
      </c>
      <c r="J119" s="53">
        <v>25</v>
      </c>
      <c r="K119" s="25">
        <f t="shared" si="5"/>
        <v>651.46</v>
      </c>
      <c r="L119" s="27">
        <f t="shared" si="6"/>
        <v>9948.5400000000009</v>
      </c>
    </row>
    <row r="120" spans="4:12" ht="27.6" customHeight="1" x14ac:dyDescent="0.2">
      <c r="D120" s="53">
        <v>10600</v>
      </c>
      <c r="E120" s="26">
        <v>0</v>
      </c>
      <c r="F120" s="25">
        <f t="shared" si="7"/>
        <v>10600</v>
      </c>
      <c r="G120" s="53">
        <v>304.21999999999997</v>
      </c>
      <c r="H120" s="53">
        <v>0</v>
      </c>
      <c r="I120" s="53">
        <v>322.24</v>
      </c>
      <c r="J120" s="53">
        <v>25</v>
      </c>
      <c r="K120" s="25">
        <f t="shared" si="5"/>
        <v>1207</v>
      </c>
      <c r="L120" s="27">
        <f t="shared" si="6"/>
        <v>18793</v>
      </c>
    </row>
    <row r="121" spans="4:12" ht="27.6" customHeight="1" x14ac:dyDescent="0.2">
      <c r="D121" s="53">
        <v>20000</v>
      </c>
      <c r="E121" s="26">
        <v>0</v>
      </c>
      <c r="F121" s="25">
        <f t="shared" si="7"/>
        <v>20000</v>
      </c>
      <c r="G121" s="53">
        <v>574</v>
      </c>
      <c r="H121" s="53">
        <v>0</v>
      </c>
      <c r="I121" s="53">
        <v>608</v>
      </c>
      <c r="J121" s="53">
        <v>25</v>
      </c>
      <c r="K121" s="25">
        <f t="shared" si="5"/>
        <v>1679.8000000000002</v>
      </c>
      <c r="L121" s="27">
        <f t="shared" si="6"/>
        <v>26320.2</v>
      </c>
    </row>
    <row r="122" spans="4:12" ht="27.6" customHeight="1" x14ac:dyDescent="0.2">
      <c r="D122" s="53">
        <v>28000</v>
      </c>
      <c r="E122" s="26">
        <v>0</v>
      </c>
      <c r="F122" s="25">
        <f t="shared" si="7"/>
        <v>28000</v>
      </c>
      <c r="G122" s="53">
        <v>803.6</v>
      </c>
      <c r="H122" s="53">
        <v>0</v>
      </c>
      <c r="I122" s="53">
        <v>851.2</v>
      </c>
      <c r="J122" s="53">
        <v>2072.6</v>
      </c>
      <c r="K122" s="48">
        <f t="shared" si="5"/>
        <v>12814.480000000001</v>
      </c>
      <c r="L122" s="27">
        <f t="shared" si="6"/>
        <v>62185.52</v>
      </c>
    </row>
    <row r="123" spans="4:12" ht="27.6" customHeight="1" x14ac:dyDescent="0.2">
      <c r="D123" s="53">
        <v>75000</v>
      </c>
      <c r="E123" s="26">
        <v>0</v>
      </c>
      <c r="F123" s="48">
        <f t="shared" si="7"/>
        <v>75000</v>
      </c>
      <c r="G123" s="53">
        <v>2152.5</v>
      </c>
      <c r="H123" s="53">
        <v>6309.38</v>
      </c>
      <c r="I123" s="53">
        <v>2280</v>
      </c>
      <c r="J123" s="53">
        <v>5025</v>
      </c>
      <c r="K123" s="25">
        <f t="shared" si="5"/>
        <v>46586.369999999995</v>
      </c>
      <c r="L123" s="27">
        <f t="shared" si="6"/>
        <v>133413.63</v>
      </c>
    </row>
    <row r="124" spans="4:12" ht="27.6" customHeight="1" x14ac:dyDescent="0.2">
      <c r="D124" s="53">
        <v>180000</v>
      </c>
      <c r="E124" s="26">
        <v>0</v>
      </c>
      <c r="F124" s="25">
        <f t="shared" si="7"/>
        <v>180000</v>
      </c>
      <c r="G124" s="53">
        <v>5166</v>
      </c>
      <c r="H124" s="53">
        <v>30923.37</v>
      </c>
      <c r="I124" s="53">
        <v>5472</v>
      </c>
      <c r="J124" s="53">
        <v>2269.09</v>
      </c>
      <c r="K124" s="25">
        <f t="shared" si="5"/>
        <v>23596.5</v>
      </c>
      <c r="L124" s="27">
        <f t="shared" si="6"/>
        <v>87656.5</v>
      </c>
    </row>
    <row r="125" spans="4:12" ht="27.6" customHeight="1" x14ac:dyDescent="0.2">
      <c r="D125" s="53">
        <v>111253</v>
      </c>
      <c r="E125" s="26">
        <v>0</v>
      </c>
      <c r="F125" s="25">
        <f t="shared" si="7"/>
        <v>111253</v>
      </c>
      <c r="G125" s="53">
        <v>3192.96</v>
      </c>
      <c r="H125" s="53">
        <v>14752.36</v>
      </c>
      <c r="I125" s="53">
        <v>3382.09</v>
      </c>
      <c r="J125" s="53">
        <v>9271</v>
      </c>
      <c r="K125" s="25">
        <f t="shared" si="5"/>
        <v>50832.369999999995</v>
      </c>
      <c r="L125" s="27">
        <f t="shared" si="6"/>
        <v>129167.63</v>
      </c>
    </row>
    <row r="126" spans="4:12" ht="27.6" customHeight="1" x14ac:dyDescent="0.2">
      <c r="D126" s="53">
        <v>180000</v>
      </c>
      <c r="E126" s="26">
        <v>0</v>
      </c>
      <c r="F126" s="25">
        <f t="shared" si="7"/>
        <v>180000</v>
      </c>
      <c r="G126" s="53">
        <v>5166</v>
      </c>
      <c r="H126" s="53">
        <v>30923.37</v>
      </c>
      <c r="I126" s="53">
        <v>5472</v>
      </c>
      <c r="J126" s="53">
        <v>7072.6</v>
      </c>
      <c r="K126" s="25">
        <f t="shared" si="5"/>
        <v>22144.720000000001</v>
      </c>
      <c r="L126" s="27">
        <f t="shared" si="6"/>
        <v>67855.28</v>
      </c>
    </row>
    <row r="127" spans="4:12" ht="27.6" customHeight="1" x14ac:dyDescent="0.2">
      <c r="D127" s="53">
        <v>90000</v>
      </c>
      <c r="E127" s="26">
        <v>0</v>
      </c>
      <c r="F127" s="25">
        <f t="shared" si="7"/>
        <v>90000</v>
      </c>
      <c r="G127" s="53">
        <v>2583</v>
      </c>
      <c r="H127" s="53">
        <v>9753.1200000000008</v>
      </c>
      <c r="I127" s="53">
        <v>2736</v>
      </c>
      <c r="J127" s="53">
        <v>25</v>
      </c>
      <c r="K127" s="25">
        <f t="shared" si="5"/>
        <v>10766.880000000001</v>
      </c>
      <c r="L127" s="27">
        <f t="shared" si="6"/>
        <v>64233.119999999995</v>
      </c>
    </row>
    <row r="128" spans="4:12" ht="27.6" customHeight="1" x14ac:dyDescent="0.2">
      <c r="D128" s="53">
        <v>75000</v>
      </c>
      <c r="E128" s="26">
        <v>0</v>
      </c>
      <c r="F128" s="25">
        <f t="shared" si="7"/>
        <v>75000</v>
      </c>
      <c r="G128" s="53">
        <v>2152.5</v>
      </c>
      <c r="H128" s="53">
        <v>6309.38</v>
      </c>
      <c r="I128" s="53">
        <v>2280</v>
      </c>
      <c r="J128" s="53">
        <v>19095.5</v>
      </c>
      <c r="K128" s="25">
        <f t="shared" si="5"/>
        <v>51827.119999999995</v>
      </c>
      <c r="L128" s="27">
        <f t="shared" si="6"/>
        <v>98172.88</v>
      </c>
    </row>
    <row r="129" spans="4:12" ht="27.6" customHeight="1" x14ac:dyDescent="0.2">
      <c r="D129" s="53">
        <v>150000</v>
      </c>
      <c r="E129" s="26">
        <v>0</v>
      </c>
      <c r="F129" s="25">
        <f t="shared" si="7"/>
        <v>150000</v>
      </c>
      <c r="G129" s="53">
        <v>4305</v>
      </c>
      <c r="H129" s="53">
        <v>23866.62</v>
      </c>
      <c r="I129" s="53">
        <v>4560</v>
      </c>
      <c r="J129" s="53">
        <v>25</v>
      </c>
      <c r="K129" s="25">
        <f t="shared" si="5"/>
        <v>734.2</v>
      </c>
      <c r="L129" s="27">
        <f t="shared" si="6"/>
        <v>11265.8</v>
      </c>
    </row>
    <row r="130" spans="4:12" ht="27.6" customHeight="1" x14ac:dyDescent="0.2">
      <c r="D130" s="56">
        <v>12000</v>
      </c>
      <c r="E130" s="14">
        <v>0</v>
      </c>
      <c r="F130" s="25">
        <f t="shared" si="7"/>
        <v>12000</v>
      </c>
      <c r="G130" s="53">
        <v>344.4</v>
      </c>
      <c r="H130" s="53">
        <v>0</v>
      </c>
      <c r="I130" s="53">
        <v>364.8</v>
      </c>
      <c r="J130" s="53">
        <v>25</v>
      </c>
      <c r="K130" s="25">
        <f t="shared" si="5"/>
        <v>32756.62</v>
      </c>
      <c r="L130" s="27">
        <f t="shared" si="6"/>
        <v>117243.38</v>
      </c>
    </row>
    <row r="131" spans="4:12" ht="27.6" customHeight="1" x14ac:dyDescent="0.2">
      <c r="D131" s="53">
        <v>150000</v>
      </c>
      <c r="E131" s="26">
        <v>0</v>
      </c>
      <c r="F131" s="25">
        <f t="shared" si="7"/>
        <v>150000</v>
      </c>
      <c r="G131" s="53">
        <v>4305</v>
      </c>
      <c r="H131" s="53">
        <v>23866.62</v>
      </c>
      <c r="I131" s="53">
        <v>4560</v>
      </c>
      <c r="J131" s="53">
        <v>25</v>
      </c>
      <c r="K131" s="25">
        <f t="shared" si="5"/>
        <v>23926.87</v>
      </c>
      <c r="L131" s="27">
        <f t="shared" si="6"/>
        <v>96073.13</v>
      </c>
    </row>
    <row r="132" spans="4:12" ht="27.6" customHeight="1" x14ac:dyDescent="0.2">
      <c r="D132" s="53">
        <v>120000</v>
      </c>
      <c r="E132" s="26">
        <v>0</v>
      </c>
      <c r="F132" s="25">
        <f t="shared" si="7"/>
        <v>120000</v>
      </c>
      <c r="G132" s="53">
        <v>3444</v>
      </c>
      <c r="H132" s="53">
        <v>16809.87</v>
      </c>
      <c r="I132" s="53">
        <v>3648</v>
      </c>
      <c r="J132" s="53">
        <v>8678.06</v>
      </c>
      <c r="K132" s="25">
        <f t="shared" si="5"/>
        <v>12428.8</v>
      </c>
      <c r="L132" s="27">
        <f t="shared" si="6"/>
        <v>33571.199999999997</v>
      </c>
    </row>
    <row r="133" spans="4:12" ht="27.6" customHeight="1" x14ac:dyDescent="0.2">
      <c r="D133" s="53">
        <v>46000</v>
      </c>
      <c r="E133" s="26">
        <v>0</v>
      </c>
      <c r="F133" s="25">
        <f t="shared" si="7"/>
        <v>46000</v>
      </c>
      <c r="G133" s="53">
        <v>1320.2</v>
      </c>
      <c r="H133" s="53">
        <v>1032.1400000000001</v>
      </c>
      <c r="I133" s="53">
        <v>1398.4</v>
      </c>
      <c r="J133" s="53">
        <v>25</v>
      </c>
      <c r="K133" s="25">
        <f t="shared" si="5"/>
        <v>30696.34</v>
      </c>
      <c r="L133" s="27">
        <f t="shared" si="6"/>
        <v>112303.66</v>
      </c>
    </row>
    <row r="134" spans="4:12" ht="27.6" customHeight="1" x14ac:dyDescent="0.2">
      <c r="D134" s="53">
        <v>143000</v>
      </c>
      <c r="E134" s="26">
        <v>0</v>
      </c>
      <c r="F134" s="25">
        <f t="shared" si="7"/>
        <v>143000</v>
      </c>
      <c r="G134" s="53">
        <v>4104.1000000000004</v>
      </c>
      <c r="H134" s="53">
        <v>22220.04</v>
      </c>
      <c r="I134" s="53">
        <v>4347.2</v>
      </c>
      <c r="J134" s="53">
        <v>25</v>
      </c>
      <c r="K134" s="25">
        <f t="shared" si="5"/>
        <v>3732.71</v>
      </c>
      <c r="L134" s="27">
        <f t="shared" si="6"/>
        <v>40767.29</v>
      </c>
    </row>
    <row r="135" spans="4:12" ht="27.6" customHeight="1" x14ac:dyDescent="0.2">
      <c r="D135" s="53">
        <v>44500</v>
      </c>
      <c r="E135" s="26">
        <v>0</v>
      </c>
      <c r="F135" s="25">
        <f t="shared" si="7"/>
        <v>44500</v>
      </c>
      <c r="G135" s="53">
        <v>1277.1500000000001</v>
      </c>
      <c r="H135" s="53">
        <v>1077.76</v>
      </c>
      <c r="I135" s="53">
        <v>1352.8</v>
      </c>
      <c r="J135" s="53">
        <v>18143.72</v>
      </c>
      <c r="K135" s="25">
        <f t="shared" si="5"/>
        <v>27154.639999999999</v>
      </c>
      <c r="L135" s="27">
        <f t="shared" si="6"/>
        <v>40845.360000000001</v>
      </c>
    </row>
    <row r="136" spans="4:12" ht="27.6" customHeight="1" x14ac:dyDescent="0.2">
      <c r="D136" s="53">
        <v>68000</v>
      </c>
      <c r="E136" s="26">
        <v>0</v>
      </c>
      <c r="F136" s="25">
        <f t="shared" si="7"/>
        <v>68000</v>
      </c>
      <c r="G136" s="53">
        <v>1951.6</v>
      </c>
      <c r="H136" s="53">
        <v>4992.12</v>
      </c>
      <c r="I136" s="53">
        <v>2067.1999999999998</v>
      </c>
      <c r="J136" s="53">
        <v>6200.5</v>
      </c>
      <c r="K136" s="25">
        <f t="shared" si="5"/>
        <v>47761.869999999995</v>
      </c>
      <c r="L136" s="27">
        <f t="shared" si="6"/>
        <v>132238.13</v>
      </c>
    </row>
    <row r="137" spans="4:12" ht="27.6" customHeight="1" x14ac:dyDescent="0.2">
      <c r="D137" s="53">
        <v>180000</v>
      </c>
      <c r="E137" s="26">
        <v>0</v>
      </c>
      <c r="F137" s="25">
        <f t="shared" si="7"/>
        <v>180000</v>
      </c>
      <c r="G137" s="53">
        <v>5166</v>
      </c>
      <c r="H137" s="53">
        <v>30923.37</v>
      </c>
      <c r="I137" s="53">
        <v>5472</v>
      </c>
      <c r="J137" s="53">
        <v>1740.46</v>
      </c>
      <c r="K137" s="25">
        <f t="shared" si="5"/>
        <v>16383.71</v>
      </c>
      <c r="L137" s="27">
        <f t="shared" si="6"/>
        <v>73616.290000000008</v>
      </c>
    </row>
    <row r="138" spans="4:12" ht="27.6" customHeight="1" x14ac:dyDescent="0.2">
      <c r="D138" s="53">
        <v>90000</v>
      </c>
      <c r="E138" s="26">
        <v>0</v>
      </c>
      <c r="F138" s="25">
        <f t="shared" si="7"/>
        <v>90000</v>
      </c>
      <c r="G138" s="53">
        <v>2583</v>
      </c>
      <c r="H138" s="53">
        <v>9324.25</v>
      </c>
      <c r="I138" s="53">
        <v>2736</v>
      </c>
      <c r="J138" s="53">
        <v>20806.28</v>
      </c>
      <c r="K138" s="25">
        <f t="shared" si="5"/>
        <v>32935.149999999994</v>
      </c>
      <c r="L138" s="27">
        <f t="shared" si="6"/>
        <v>47064.850000000006</v>
      </c>
    </row>
    <row r="139" spans="4:12" ht="27.6" customHeight="1" x14ac:dyDescent="0.2">
      <c r="D139" s="53">
        <v>80000</v>
      </c>
      <c r="E139" s="26">
        <v>0</v>
      </c>
      <c r="F139" s="25">
        <f t="shared" si="7"/>
        <v>80000</v>
      </c>
      <c r="G139" s="53">
        <v>2296</v>
      </c>
      <c r="H139" s="53">
        <v>7400.87</v>
      </c>
      <c r="I139" s="53">
        <v>2432</v>
      </c>
      <c r="J139" s="53">
        <v>25</v>
      </c>
      <c r="K139" s="48">
        <f t="shared" si="5"/>
        <v>4834</v>
      </c>
      <c r="L139" s="27">
        <f t="shared" si="6"/>
        <v>45166</v>
      </c>
    </row>
    <row r="140" spans="4:12" ht="27.6" customHeight="1" x14ac:dyDescent="0.2">
      <c r="D140" s="53">
        <v>50000</v>
      </c>
      <c r="E140" s="26">
        <v>0</v>
      </c>
      <c r="F140" s="48">
        <f t="shared" si="7"/>
        <v>50000</v>
      </c>
      <c r="G140" s="53">
        <v>1435</v>
      </c>
      <c r="H140" s="53">
        <v>1854</v>
      </c>
      <c r="I140" s="53">
        <v>1520</v>
      </c>
      <c r="J140" s="53">
        <v>25</v>
      </c>
      <c r="K140" s="25">
        <f t="shared" si="5"/>
        <v>1774.3600000000001</v>
      </c>
      <c r="L140" s="27">
        <f t="shared" si="6"/>
        <v>27825.64</v>
      </c>
    </row>
    <row r="141" spans="4:12" ht="27.6" customHeight="1" x14ac:dyDescent="0.2">
      <c r="D141" s="53">
        <v>29600</v>
      </c>
      <c r="E141" s="26">
        <v>0</v>
      </c>
      <c r="F141" s="26">
        <f t="shared" si="7"/>
        <v>29600</v>
      </c>
      <c r="G141" s="53">
        <v>849.52</v>
      </c>
      <c r="H141" s="53">
        <v>0</v>
      </c>
      <c r="I141" s="53">
        <v>899.84</v>
      </c>
      <c r="J141" s="53">
        <v>25</v>
      </c>
      <c r="K141" s="25">
        <f t="shared" si="5"/>
        <v>40114.740000000005</v>
      </c>
      <c r="L141" s="27">
        <f t="shared" si="6"/>
        <v>134885.26</v>
      </c>
    </row>
    <row r="142" spans="4:12" ht="27.6" customHeight="1" x14ac:dyDescent="0.2">
      <c r="D142" s="53">
        <v>175000</v>
      </c>
      <c r="E142" s="26">
        <v>0</v>
      </c>
      <c r="F142" s="26">
        <f t="shared" si="7"/>
        <v>175000</v>
      </c>
      <c r="G142" s="53">
        <v>5022.5</v>
      </c>
      <c r="H142" s="53">
        <v>29747.24</v>
      </c>
      <c r="I142" s="53">
        <v>5320</v>
      </c>
      <c r="J142" s="53">
        <v>25</v>
      </c>
      <c r="K142" s="25">
        <f t="shared" si="5"/>
        <v>651.46</v>
      </c>
      <c r="L142" s="27">
        <f t="shared" si="6"/>
        <v>9948.5400000000009</v>
      </c>
    </row>
    <row r="143" spans="4:12" ht="27.6" customHeight="1" x14ac:dyDescent="0.2">
      <c r="D143" s="53">
        <v>10600</v>
      </c>
      <c r="E143" s="26">
        <v>0</v>
      </c>
      <c r="F143" s="26">
        <f t="shared" si="7"/>
        <v>10600</v>
      </c>
      <c r="G143" s="53">
        <v>304.21999999999997</v>
      </c>
      <c r="H143" s="53">
        <v>0</v>
      </c>
      <c r="I143" s="53">
        <v>322.24</v>
      </c>
      <c r="J143" s="53">
        <v>7723.03</v>
      </c>
      <c r="K143" s="25">
        <f t="shared" si="5"/>
        <v>9023.23</v>
      </c>
      <c r="L143" s="27">
        <f t="shared" si="6"/>
        <v>12976.77</v>
      </c>
    </row>
    <row r="144" spans="4:12" ht="27.6" customHeight="1" x14ac:dyDescent="0.2">
      <c r="D144" s="53">
        <v>22000</v>
      </c>
      <c r="E144" s="26">
        <v>0</v>
      </c>
      <c r="F144" s="26">
        <f t="shared" si="7"/>
        <v>22000</v>
      </c>
      <c r="G144" s="53">
        <v>631.4</v>
      </c>
      <c r="H144" s="53">
        <v>0</v>
      </c>
      <c r="I144" s="53">
        <v>668.8</v>
      </c>
      <c r="J144" s="53">
        <v>25</v>
      </c>
      <c r="K144" s="25">
        <f t="shared" si="5"/>
        <v>2811.65</v>
      </c>
      <c r="L144" s="27">
        <f t="shared" si="6"/>
        <v>37188.35</v>
      </c>
    </row>
    <row r="145" spans="4:12" ht="27.6" customHeight="1" x14ac:dyDescent="0.2">
      <c r="D145" s="53">
        <v>40000</v>
      </c>
      <c r="E145" s="26">
        <v>0</v>
      </c>
      <c r="F145" s="26">
        <f t="shared" si="7"/>
        <v>40000</v>
      </c>
      <c r="G145" s="53">
        <v>1148</v>
      </c>
      <c r="H145" s="53">
        <v>422.65</v>
      </c>
      <c r="I145" s="53">
        <v>1216</v>
      </c>
      <c r="J145" s="53">
        <v>25</v>
      </c>
      <c r="K145" s="25">
        <f t="shared" si="5"/>
        <v>23926.87</v>
      </c>
      <c r="L145" s="27">
        <f t="shared" si="6"/>
        <v>96073.13</v>
      </c>
    </row>
    <row r="146" spans="4:12" ht="27.6" customHeight="1" x14ac:dyDescent="0.2">
      <c r="D146" s="53">
        <v>120000</v>
      </c>
      <c r="E146" s="26">
        <v>0</v>
      </c>
      <c r="F146" s="26">
        <f t="shared" si="7"/>
        <v>120000</v>
      </c>
      <c r="G146" s="53">
        <v>3444</v>
      </c>
      <c r="H146" s="53">
        <v>16809.87</v>
      </c>
      <c r="I146" s="53">
        <v>3648</v>
      </c>
      <c r="J146" s="53">
        <v>4025</v>
      </c>
      <c r="K146" s="25">
        <f t="shared" ref="K146:K175" si="8">+G147+H147+I147+J146</f>
        <v>5483.2924999999996</v>
      </c>
      <c r="L146" s="27">
        <f t="shared" ref="L146:L175" si="9">F147-K146</f>
        <v>19191.7075</v>
      </c>
    </row>
    <row r="147" spans="4:12" ht="27.6" customHeight="1" x14ac:dyDescent="0.2">
      <c r="D147" s="53">
        <v>24675</v>
      </c>
      <c r="E147" s="26">
        <v>0</v>
      </c>
      <c r="F147" s="26">
        <f t="shared" si="7"/>
        <v>24675</v>
      </c>
      <c r="G147" s="53">
        <v>708.17250000000001</v>
      </c>
      <c r="H147" s="53">
        <v>0</v>
      </c>
      <c r="I147" s="53">
        <v>750.12</v>
      </c>
      <c r="J147" s="53">
        <v>25</v>
      </c>
      <c r="K147" s="25">
        <f t="shared" si="8"/>
        <v>734.2</v>
      </c>
      <c r="L147" s="27">
        <f t="shared" si="9"/>
        <v>11265.8</v>
      </c>
    </row>
    <row r="148" spans="4:12" ht="27.6" customHeight="1" x14ac:dyDescent="0.2">
      <c r="D148" s="53">
        <v>12000</v>
      </c>
      <c r="E148" s="26">
        <v>0</v>
      </c>
      <c r="F148" s="26">
        <f t="shared" si="7"/>
        <v>12000</v>
      </c>
      <c r="G148" s="53">
        <v>344.4</v>
      </c>
      <c r="H148" s="53">
        <v>0</v>
      </c>
      <c r="I148" s="53">
        <v>364.8</v>
      </c>
      <c r="J148" s="53">
        <v>3690.95</v>
      </c>
      <c r="K148" s="25">
        <f t="shared" si="8"/>
        <v>10723.630000000001</v>
      </c>
      <c r="L148" s="27">
        <f t="shared" si="9"/>
        <v>49276.369999999995</v>
      </c>
    </row>
    <row r="149" spans="4:12" ht="27.6" customHeight="1" x14ac:dyDescent="0.2">
      <c r="D149" s="53">
        <v>60000</v>
      </c>
      <c r="E149" s="26">
        <v>0</v>
      </c>
      <c r="F149" s="26">
        <f t="shared" si="7"/>
        <v>60000</v>
      </c>
      <c r="G149" s="53">
        <v>1722</v>
      </c>
      <c r="H149" s="53">
        <v>3486.68</v>
      </c>
      <c r="I149" s="53">
        <v>1824</v>
      </c>
      <c r="J149" s="53">
        <v>25</v>
      </c>
      <c r="K149" s="25">
        <f t="shared" si="8"/>
        <v>734.2</v>
      </c>
      <c r="L149" s="27">
        <f t="shared" si="9"/>
        <v>11265.8</v>
      </c>
    </row>
    <row r="150" spans="4:12" ht="27.6" customHeight="1" x14ac:dyDescent="0.2">
      <c r="D150" s="53">
        <v>12000</v>
      </c>
      <c r="E150" s="26">
        <v>0</v>
      </c>
      <c r="F150" s="26">
        <f t="shared" si="7"/>
        <v>12000</v>
      </c>
      <c r="G150" s="53">
        <v>344.4</v>
      </c>
      <c r="H150" s="53">
        <v>0</v>
      </c>
      <c r="I150" s="53">
        <v>364.8</v>
      </c>
      <c r="J150" s="53">
        <v>25</v>
      </c>
      <c r="K150" s="25">
        <f t="shared" si="8"/>
        <v>734.2</v>
      </c>
      <c r="L150" s="27">
        <f t="shared" si="9"/>
        <v>11265.8</v>
      </c>
    </row>
    <row r="151" spans="4:12" ht="27.6" customHeight="1" x14ac:dyDescent="0.2">
      <c r="D151" s="53">
        <v>12000</v>
      </c>
      <c r="E151" s="26">
        <v>0</v>
      </c>
      <c r="F151" s="26">
        <f t="shared" si="7"/>
        <v>12000</v>
      </c>
      <c r="G151" s="53">
        <v>344.4</v>
      </c>
      <c r="H151" s="53">
        <v>0</v>
      </c>
      <c r="I151" s="53">
        <v>364.8</v>
      </c>
      <c r="J151" s="53">
        <v>25</v>
      </c>
      <c r="K151" s="25">
        <f t="shared" si="8"/>
        <v>7057.68</v>
      </c>
      <c r="L151" s="27">
        <f t="shared" si="9"/>
        <v>52942.32</v>
      </c>
    </row>
    <row r="152" spans="4:12" ht="27.6" customHeight="1" x14ac:dyDescent="0.2">
      <c r="D152" s="53">
        <v>60000</v>
      </c>
      <c r="E152" s="26">
        <v>0</v>
      </c>
      <c r="F152" s="26">
        <f t="shared" si="7"/>
        <v>60000</v>
      </c>
      <c r="G152" s="53">
        <v>1722</v>
      </c>
      <c r="H152" s="53">
        <v>3486.68</v>
      </c>
      <c r="I152" s="53">
        <v>1824</v>
      </c>
      <c r="J152" s="53">
        <v>25</v>
      </c>
      <c r="K152" s="25">
        <f t="shared" si="8"/>
        <v>935.1400000000001</v>
      </c>
      <c r="L152" s="27">
        <f t="shared" si="9"/>
        <v>14464.86</v>
      </c>
    </row>
    <row r="153" spans="4:12" ht="27.6" customHeight="1" x14ac:dyDescent="0.2">
      <c r="D153" s="53">
        <v>15400</v>
      </c>
      <c r="E153" s="26">
        <v>0</v>
      </c>
      <c r="F153" s="26">
        <f t="shared" si="7"/>
        <v>15400</v>
      </c>
      <c r="G153" s="53">
        <v>441.98</v>
      </c>
      <c r="H153" s="53">
        <v>0</v>
      </c>
      <c r="I153" s="53">
        <v>468.16</v>
      </c>
      <c r="J153" s="53">
        <v>25</v>
      </c>
      <c r="K153" s="25">
        <f t="shared" si="8"/>
        <v>734.2</v>
      </c>
      <c r="L153" s="27">
        <f t="shared" si="9"/>
        <v>11265.8</v>
      </c>
    </row>
    <row r="154" spans="4:12" ht="27.6" customHeight="1" x14ac:dyDescent="0.2">
      <c r="D154" s="53">
        <v>12000</v>
      </c>
      <c r="E154" s="26">
        <v>0</v>
      </c>
      <c r="F154" s="26">
        <f t="shared" si="7"/>
        <v>12000</v>
      </c>
      <c r="G154" s="53">
        <v>344.4</v>
      </c>
      <c r="H154" s="53">
        <v>0</v>
      </c>
      <c r="I154" s="53">
        <v>364.8</v>
      </c>
      <c r="J154" s="53">
        <v>25</v>
      </c>
      <c r="K154" s="25">
        <f t="shared" si="8"/>
        <v>734.2</v>
      </c>
      <c r="L154" s="27">
        <f t="shared" si="9"/>
        <v>11265.8</v>
      </c>
    </row>
    <row r="155" spans="4:12" ht="27.6" customHeight="1" x14ac:dyDescent="0.2">
      <c r="D155" s="53">
        <v>12000</v>
      </c>
      <c r="E155" s="26">
        <v>0</v>
      </c>
      <c r="F155" s="26">
        <f t="shared" si="7"/>
        <v>12000</v>
      </c>
      <c r="G155" s="53">
        <v>344.4</v>
      </c>
      <c r="H155" s="53">
        <v>0</v>
      </c>
      <c r="I155" s="53">
        <v>364.8</v>
      </c>
      <c r="J155" s="53">
        <v>3125</v>
      </c>
      <c r="K155" s="25">
        <f t="shared" si="8"/>
        <v>18197.120000000003</v>
      </c>
      <c r="L155" s="27">
        <f t="shared" si="9"/>
        <v>71802.880000000005</v>
      </c>
    </row>
    <row r="156" spans="4:12" ht="27.6" customHeight="1" x14ac:dyDescent="0.2">
      <c r="D156" s="53">
        <v>90000</v>
      </c>
      <c r="E156" s="26">
        <v>0</v>
      </c>
      <c r="F156" s="26">
        <f t="shared" si="7"/>
        <v>90000</v>
      </c>
      <c r="G156" s="53">
        <v>2583</v>
      </c>
      <c r="H156" s="53">
        <v>9753.1200000000008</v>
      </c>
      <c r="I156" s="53">
        <v>2736</v>
      </c>
      <c r="J156" s="53">
        <v>25</v>
      </c>
      <c r="K156" s="25">
        <f t="shared" si="8"/>
        <v>1483.2925</v>
      </c>
      <c r="L156" s="27">
        <f t="shared" si="9"/>
        <v>23191.7075</v>
      </c>
    </row>
    <row r="157" spans="4:12" ht="27.6" customHeight="1" x14ac:dyDescent="0.2">
      <c r="D157" s="53">
        <v>24675</v>
      </c>
      <c r="E157" s="26">
        <v>0</v>
      </c>
      <c r="F157" s="26">
        <f t="shared" si="7"/>
        <v>24675</v>
      </c>
      <c r="G157" s="53">
        <v>708.17250000000001</v>
      </c>
      <c r="H157" s="53">
        <v>0</v>
      </c>
      <c r="I157" s="53">
        <v>750.12</v>
      </c>
      <c r="J157" s="53">
        <v>25</v>
      </c>
      <c r="K157" s="25">
        <f t="shared" si="8"/>
        <v>651.46</v>
      </c>
      <c r="L157" s="27">
        <f t="shared" si="9"/>
        <v>9948.5400000000009</v>
      </c>
    </row>
    <row r="158" spans="4:12" ht="27.6" customHeight="1" x14ac:dyDescent="0.2">
      <c r="D158" s="53">
        <v>10600</v>
      </c>
      <c r="E158" s="26">
        <v>0</v>
      </c>
      <c r="F158" s="26">
        <f t="shared" si="7"/>
        <v>10600</v>
      </c>
      <c r="G158" s="53">
        <v>304.21999999999997</v>
      </c>
      <c r="H158" s="53">
        <v>0</v>
      </c>
      <c r="I158" s="53">
        <v>322.24</v>
      </c>
      <c r="J158" s="53">
        <v>25</v>
      </c>
      <c r="K158" s="25">
        <f t="shared" si="8"/>
        <v>734.2</v>
      </c>
      <c r="L158" s="27">
        <f t="shared" si="9"/>
        <v>11265.8</v>
      </c>
    </row>
    <row r="159" spans="4:12" ht="27.6" customHeight="1" x14ac:dyDescent="0.2">
      <c r="D159" s="53">
        <v>12000</v>
      </c>
      <c r="E159" s="26">
        <v>0</v>
      </c>
      <c r="F159" s="26">
        <f t="shared" si="7"/>
        <v>12000</v>
      </c>
      <c r="G159" s="53">
        <v>344.4</v>
      </c>
      <c r="H159" s="53">
        <v>0</v>
      </c>
      <c r="I159" s="53">
        <v>364.8</v>
      </c>
      <c r="J159" s="53">
        <v>13486.41</v>
      </c>
      <c r="K159" s="48">
        <f t="shared" si="8"/>
        <v>15850.41</v>
      </c>
      <c r="L159" s="27">
        <f t="shared" si="9"/>
        <v>24149.59</v>
      </c>
    </row>
    <row r="160" spans="4:12" ht="27.6" customHeight="1" x14ac:dyDescent="0.2">
      <c r="D160" s="57">
        <v>40000</v>
      </c>
      <c r="E160" s="26">
        <v>0</v>
      </c>
      <c r="F160" s="26">
        <f t="shared" si="7"/>
        <v>40000</v>
      </c>
      <c r="G160" s="53">
        <v>1148</v>
      </c>
      <c r="H160" s="53">
        <v>0</v>
      </c>
      <c r="I160" s="53">
        <v>1216</v>
      </c>
      <c r="J160" s="53">
        <v>25</v>
      </c>
      <c r="K160" s="25">
        <f t="shared" si="8"/>
        <v>1325.1999999999998</v>
      </c>
      <c r="L160" s="27">
        <f t="shared" si="9"/>
        <v>20674.8</v>
      </c>
    </row>
    <row r="161" spans="4:12" ht="27.6" customHeight="1" x14ac:dyDescent="0.2">
      <c r="D161" s="57">
        <v>22000</v>
      </c>
      <c r="E161" s="26">
        <v>0</v>
      </c>
      <c r="F161" s="26">
        <f t="shared" si="7"/>
        <v>22000</v>
      </c>
      <c r="G161" s="53">
        <v>631.4</v>
      </c>
      <c r="H161" s="53">
        <v>0</v>
      </c>
      <c r="I161" s="53">
        <v>668.8</v>
      </c>
      <c r="J161" s="53">
        <v>25</v>
      </c>
      <c r="K161" s="25">
        <f t="shared" si="8"/>
        <v>1774.3600000000001</v>
      </c>
      <c r="L161" s="27">
        <f t="shared" si="9"/>
        <v>27825.64</v>
      </c>
    </row>
    <row r="162" spans="4:12" ht="27.6" customHeight="1" x14ac:dyDescent="0.2">
      <c r="D162" s="53">
        <v>29600</v>
      </c>
      <c r="E162" s="26">
        <v>0</v>
      </c>
      <c r="F162" s="26">
        <f t="shared" si="7"/>
        <v>29600</v>
      </c>
      <c r="G162" s="53">
        <v>849.52</v>
      </c>
      <c r="H162" s="53">
        <v>0</v>
      </c>
      <c r="I162" s="53">
        <v>899.84</v>
      </c>
      <c r="J162" s="53">
        <v>25</v>
      </c>
      <c r="K162" s="25">
        <f t="shared" si="8"/>
        <v>734.2</v>
      </c>
      <c r="L162" s="27">
        <f t="shared" si="9"/>
        <v>11265.8</v>
      </c>
    </row>
    <row r="163" spans="4:12" ht="27.6" customHeight="1" x14ac:dyDescent="0.2">
      <c r="D163" s="53">
        <v>12000</v>
      </c>
      <c r="E163" s="26">
        <v>0</v>
      </c>
      <c r="F163" s="26">
        <f t="shared" si="7"/>
        <v>12000</v>
      </c>
      <c r="G163" s="53">
        <v>344.4</v>
      </c>
      <c r="H163" s="53">
        <v>0</v>
      </c>
      <c r="I163" s="53">
        <v>364.8</v>
      </c>
      <c r="J163" s="53">
        <v>25</v>
      </c>
      <c r="K163" s="25">
        <f t="shared" si="8"/>
        <v>734.2</v>
      </c>
      <c r="L163" s="27">
        <f t="shared" si="9"/>
        <v>11265.8</v>
      </c>
    </row>
    <row r="164" spans="4:12" ht="27.6" customHeight="1" x14ac:dyDescent="0.2">
      <c r="D164" s="53">
        <v>12000</v>
      </c>
      <c r="E164" s="26">
        <v>0</v>
      </c>
      <c r="F164" s="26">
        <f t="shared" si="7"/>
        <v>12000</v>
      </c>
      <c r="G164" s="53">
        <v>344.4</v>
      </c>
      <c r="H164" s="53">
        <v>0</v>
      </c>
      <c r="I164" s="53">
        <v>364.8</v>
      </c>
      <c r="J164" s="53">
        <v>25</v>
      </c>
      <c r="K164" s="25">
        <f t="shared" si="8"/>
        <v>651.46</v>
      </c>
      <c r="L164" s="27">
        <f t="shared" si="9"/>
        <v>9948.5400000000009</v>
      </c>
    </row>
    <row r="165" spans="4:12" ht="27.6" customHeight="1" x14ac:dyDescent="0.2">
      <c r="D165" s="53">
        <v>10600</v>
      </c>
      <c r="E165" s="26">
        <v>0</v>
      </c>
      <c r="F165" s="26">
        <f t="shared" si="7"/>
        <v>10600</v>
      </c>
      <c r="G165" s="53">
        <v>304.21999999999997</v>
      </c>
      <c r="H165" s="53">
        <v>0</v>
      </c>
      <c r="I165" s="53">
        <v>322.24</v>
      </c>
      <c r="J165" s="53">
        <v>25</v>
      </c>
      <c r="K165" s="25">
        <f t="shared" si="8"/>
        <v>7057.68</v>
      </c>
      <c r="L165" s="27">
        <f t="shared" si="9"/>
        <v>52942.32</v>
      </c>
    </row>
    <row r="166" spans="4:12" ht="27.6" customHeight="1" x14ac:dyDescent="0.2">
      <c r="D166" s="53">
        <v>60000</v>
      </c>
      <c r="E166" s="26">
        <v>0</v>
      </c>
      <c r="F166" s="26">
        <f t="shared" si="7"/>
        <v>60000</v>
      </c>
      <c r="G166" s="53">
        <v>1722</v>
      </c>
      <c r="H166" s="53">
        <v>3486.68</v>
      </c>
      <c r="I166" s="53">
        <v>1824</v>
      </c>
      <c r="J166" s="53">
        <v>25</v>
      </c>
      <c r="K166" s="25">
        <f t="shared" si="8"/>
        <v>1502.5</v>
      </c>
      <c r="L166" s="27">
        <f t="shared" si="9"/>
        <v>23497.5</v>
      </c>
    </row>
    <row r="167" spans="4:12" ht="27.6" customHeight="1" x14ac:dyDescent="0.2">
      <c r="D167" s="53">
        <v>25000</v>
      </c>
      <c r="E167" s="26">
        <v>0</v>
      </c>
      <c r="F167" s="26">
        <f t="shared" si="7"/>
        <v>25000</v>
      </c>
      <c r="G167" s="53">
        <v>717.5</v>
      </c>
      <c r="H167" s="53">
        <v>0</v>
      </c>
      <c r="I167" s="53">
        <v>760</v>
      </c>
      <c r="J167" s="53">
        <v>5199.59</v>
      </c>
      <c r="K167" s="25">
        <f t="shared" si="8"/>
        <v>20271.71</v>
      </c>
      <c r="L167" s="27">
        <f t="shared" si="9"/>
        <v>69728.290000000008</v>
      </c>
    </row>
    <row r="168" spans="4:12" ht="27.6" customHeight="1" x14ac:dyDescent="0.2">
      <c r="D168" s="53">
        <v>90000</v>
      </c>
      <c r="E168" s="26">
        <v>0</v>
      </c>
      <c r="F168" s="26">
        <f t="shared" si="7"/>
        <v>90000</v>
      </c>
      <c r="G168" s="53">
        <v>2583</v>
      </c>
      <c r="H168" s="53">
        <v>9753.1200000000008</v>
      </c>
      <c r="I168" s="53">
        <v>2736</v>
      </c>
      <c r="J168" s="53">
        <v>25</v>
      </c>
      <c r="K168" s="25">
        <f t="shared" si="8"/>
        <v>4834</v>
      </c>
      <c r="L168" s="27">
        <f t="shared" si="9"/>
        <v>45166</v>
      </c>
    </row>
    <row r="169" spans="4:12" ht="27.6" customHeight="1" x14ac:dyDescent="0.2">
      <c r="D169" s="53">
        <v>50000</v>
      </c>
      <c r="E169" s="26">
        <v>0</v>
      </c>
      <c r="F169" s="26">
        <f t="shared" si="7"/>
        <v>50000</v>
      </c>
      <c r="G169" s="53">
        <v>1435</v>
      </c>
      <c r="H169" s="53">
        <v>1854</v>
      </c>
      <c r="I169" s="53">
        <v>1520</v>
      </c>
      <c r="J169" s="53">
        <v>9018.75</v>
      </c>
      <c r="K169" s="25">
        <f t="shared" si="8"/>
        <v>10318.950000000001</v>
      </c>
      <c r="L169" s="27">
        <f t="shared" si="9"/>
        <v>11681.05</v>
      </c>
    </row>
    <row r="170" spans="4:12" ht="27.6" customHeight="1" x14ac:dyDescent="0.2">
      <c r="D170" s="53">
        <v>22000</v>
      </c>
      <c r="E170" s="26">
        <v>0</v>
      </c>
      <c r="F170" s="26">
        <f t="shared" si="7"/>
        <v>22000</v>
      </c>
      <c r="G170" s="53">
        <v>631.4</v>
      </c>
      <c r="H170" s="53">
        <v>0</v>
      </c>
      <c r="I170" s="53">
        <v>668.8</v>
      </c>
      <c r="J170" s="53">
        <v>2125</v>
      </c>
      <c r="K170" s="25">
        <f t="shared" si="8"/>
        <v>10394.08</v>
      </c>
      <c r="L170" s="27">
        <f t="shared" si="9"/>
        <v>54605.919999999998</v>
      </c>
    </row>
    <row r="171" spans="4:12" ht="27.6" customHeight="1" x14ac:dyDescent="0.2">
      <c r="D171" s="53">
        <v>65000</v>
      </c>
      <c r="E171" s="26">
        <v>0</v>
      </c>
      <c r="F171" s="26">
        <f t="shared" si="7"/>
        <v>65000</v>
      </c>
      <c r="G171" s="53">
        <v>1865.5</v>
      </c>
      <c r="H171" s="53">
        <v>4427.58</v>
      </c>
      <c r="I171" s="53">
        <v>1976</v>
      </c>
      <c r="J171" s="53">
        <v>5072.6000000000004</v>
      </c>
      <c r="K171" s="25">
        <f t="shared" si="8"/>
        <v>14578.08</v>
      </c>
      <c r="L171" s="27">
        <f t="shared" si="9"/>
        <v>55421.919999999998</v>
      </c>
    </row>
    <row r="172" spans="4:12" ht="27.6" customHeight="1" x14ac:dyDescent="0.2">
      <c r="D172" s="53">
        <v>70000</v>
      </c>
      <c r="E172" s="26">
        <v>0</v>
      </c>
      <c r="F172" s="26">
        <f t="shared" si="7"/>
        <v>70000</v>
      </c>
      <c r="G172" s="53">
        <v>2009</v>
      </c>
      <c r="H172" s="53">
        <v>5368.48</v>
      </c>
      <c r="I172" s="53">
        <v>2128</v>
      </c>
      <c r="J172" s="53">
        <v>25</v>
      </c>
      <c r="K172" s="25">
        <f t="shared" si="8"/>
        <v>1502.5</v>
      </c>
      <c r="L172" s="27">
        <f t="shared" si="9"/>
        <v>23497.5</v>
      </c>
    </row>
    <row r="173" spans="4:12" ht="27.6" customHeight="1" x14ac:dyDescent="0.2">
      <c r="D173" s="58">
        <v>25000</v>
      </c>
      <c r="E173" s="26">
        <v>0</v>
      </c>
      <c r="F173" s="26">
        <f t="shared" si="7"/>
        <v>25000</v>
      </c>
      <c r="G173" s="53">
        <v>717.5</v>
      </c>
      <c r="H173" s="53">
        <v>0</v>
      </c>
      <c r="I173" s="53">
        <v>760</v>
      </c>
      <c r="J173" s="53">
        <v>25</v>
      </c>
      <c r="K173" s="25">
        <f t="shared" si="8"/>
        <v>734.2</v>
      </c>
      <c r="L173" s="27">
        <f t="shared" si="9"/>
        <v>11265.8</v>
      </c>
    </row>
    <row r="174" spans="4:12" ht="27.6" customHeight="1" x14ac:dyDescent="0.2">
      <c r="D174" s="53">
        <v>12000</v>
      </c>
      <c r="E174" s="26">
        <v>0</v>
      </c>
      <c r="F174" s="26">
        <f t="shared" si="7"/>
        <v>12000</v>
      </c>
      <c r="G174" s="53">
        <v>344.4</v>
      </c>
      <c r="H174" s="53">
        <v>0</v>
      </c>
      <c r="I174" s="53">
        <v>364.8</v>
      </c>
      <c r="J174" s="53">
        <v>25</v>
      </c>
      <c r="K174" s="25">
        <f t="shared" si="8"/>
        <v>734.2</v>
      </c>
      <c r="L174" s="27">
        <f t="shared" si="9"/>
        <v>11265.8</v>
      </c>
    </row>
    <row r="175" spans="4:12" ht="27.6" customHeight="1" x14ac:dyDescent="0.2">
      <c r="D175" s="53">
        <v>12000</v>
      </c>
      <c r="E175" s="26">
        <v>0</v>
      </c>
      <c r="F175" s="26">
        <f t="shared" si="7"/>
        <v>12000</v>
      </c>
      <c r="G175" s="53">
        <v>344.4</v>
      </c>
      <c r="H175" s="53">
        <v>0</v>
      </c>
      <c r="I175" s="53">
        <v>364.8</v>
      </c>
      <c r="J175" s="53">
        <v>1325</v>
      </c>
      <c r="K175" s="25">
        <f t="shared" si="8"/>
        <v>8357.68</v>
      </c>
      <c r="L175" s="27">
        <f t="shared" si="9"/>
        <v>51642.32</v>
      </c>
    </row>
    <row r="176" spans="4:12" ht="27.6" customHeight="1" x14ac:dyDescent="0.2">
      <c r="D176" s="53">
        <v>60000</v>
      </c>
      <c r="E176" s="26">
        <v>0</v>
      </c>
      <c r="F176" s="26">
        <f t="shared" si="7"/>
        <v>60000</v>
      </c>
      <c r="G176" s="53">
        <v>1722</v>
      </c>
      <c r="H176" s="53">
        <v>3486.68</v>
      </c>
      <c r="I176" s="53">
        <v>1824</v>
      </c>
    </row>
    <row r="1048569" spans="11:11" ht="27.6" customHeight="1" x14ac:dyDescent="0.2">
      <c r="K1048569" s="51">
        <f>SUM(K68)</f>
        <v>104775.16999999993</v>
      </c>
    </row>
  </sheetData>
  <autoFilter ref="B5:P5" xr:uid="{C113E784-40FB-4BBC-A678-18C569B2E3EE}"/>
  <mergeCells count="5">
    <mergeCell ref="J72:L72"/>
    <mergeCell ref="J70:L70"/>
    <mergeCell ref="D2:P2"/>
    <mergeCell ref="D3:P3"/>
    <mergeCell ref="D4:P4"/>
  </mergeCells>
  <pageMargins left="0.7" right="0.7" top="0.75" bottom="0.75" header="0.3" footer="0.3"/>
  <pageSetup paperSize="5" scale="5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B068FA-F703-48AA-8EA2-31BE5BFF8783}">
  <sheetPr>
    <pageSetUpPr fitToPage="1"/>
  </sheetPr>
  <dimension ref="B1:P1048525"/>
  <sheetViews>
    <sheetView tabSelected="1" zoomScale="80" zoomScaleNormal="80" workbookViewId="0">
      <selection activeCell="D21" sqref="A21:XFD21"/>
    </sheetView>
  </sheetViews>
  <sheetFormatPr baseColWidth="10" defaultColWidth="11.5703125" defaultRowHeight="27.6" customHeight="1" x14ac:dyDescent="0.25"/>
  <cols>
    <col min="1" max="1" width="11.5703125" style="75"/>
    <col min="2" max="2" width="9.7109375" style="75" bestFit="1" customWidth="1"/>
    <col min="3" max="3" width="42.140625" style="75" bestFit="1" customWidth="1"/>
    <col min="4" max="4" width="54" style="79" customWidth="1"/>
    <col min="5" max="5" width="16.140625" style="98" customWidth="1"/>
    <col min="6" max="6" width="16.140625" style="80" customWidth="1"/>
    <col min="7" max="7" width="17.5703125" style="75" customWidth="1"/>
    <col min="8" max="8" width="22.28515625" style="80" customWidth="1"/>
    <col min="9" max="9" width="14.5703125" style="80" bestFit="1" customWidth="1"/>
    <col min="10" max="10" width="17.28515625" style="80" customWidth="1"/>
    <col min="11" max="11" width="13.85546875" style="80" bestFit="1" customWidth="1"/>
    <col min="12" max="12" width="14.28515625" style="78" bestFit="1" customWidth="1"/>
    <col min="13" max="13" width="13.5703125" style="75" bestFit="1" customWidth="1"/>
    <col min="14" max="14" width="16.28515625" style="75" customWidth="1"/>
    <col min="15" max="15" width="18" style="78" customWidth="1"/>
    <col min="16" max="16" width="17.5703125" style="78" customWidth="1"/>
    <col min="17" max="16384" width="11.5703125" style="75"/>
  </cols>
  <sheetData>
    <row r="1" spans="2:16" s="67" customFormat="1" ht="27.6" customHeight="1" thickBot="1" x14ac:dyDescent="0.3">
      <c r="E1" s="96"/>
      <c r="F1" s="103"/>
    </row>
    <row r="2" spans="2:16" s="67" customFormat="1" ht="20.25" customHeight="1" x14ac:dyDescent="0.25">
      <c r="B2" s="152"/>
      <c r="C2" s="153"/>
      <c r="D2" s="158" t="s">
        <v>148</v>
      </c>
      <c r="E2" s="159"/>
      <c r="F2" s="159"/>
      <c r="G2" s="159"/>
      <c r="H2" s="159"/>
      <c r="I2" s="159"/>
      <c r="J2" s="159"/>
      <c r="K2" s="159"/>
      <c r="L2" s="159"/>
      <c r="M2" s="159"/>
      <c r="N2" s="159"/>
      <c r="O2" s="159"/>
      <c r="P2" s="160"/>
    </row>
    <row r="3" spans="2:16" s="67" customFormat="1" ht="23.25" customHeight="1" x14ac:dyDescent="0.25">
      <c r="B3" s="154"/>
      <c r="C3" s="155"/>
      <c r="D3" s="161" t="s">
        <v>285</v>
      </c>
      <c r="E3" s="162"/>
      <c r="F3" s="162"/>
      <c r="G3" s="162"/>
      <c r="H3" s="162"/>
      <c r="I3" s="162"/>
      <c r="J3" s="162"/>
      <c r="K3" s="162"/>
      <c r="L3" s="162"/>
      <c r="M3" s="162"/>
      <c r="N3" s="162"/>
      <c r="O3" s="162"/>
      <c r="P3" s="163"/>
    </row>
    <row r="4" spans="2:16" s="67" customFormat="1" ht="30" customHeight="1" thickBot="1" x14ac:dyDescent="0.3">
      <c r="B4" s="156"/>
      <c r="C4" s="157"/>
      <c r="D4" s="164" t="s">
        <v>260</v>
      </c>
      <c r="E4" s="165"/>
      <c r="F4" s="165"/>
      <c r="G4" s="165"/>
      <c r="H4" s="165"/>
      <c r="I4" s="165"/>
      <c r="J4" s="165"/>
      <c r="K4" s="165"/>
      <c r="L4" s="165"/>
      <c r="M4" s="165"/>
      <c r="N4" s="165"/>
      <c r="O4" s="165"/>
      <c r="P4" s="166"/>
    </row>
    <row r="5" spans="2:16" s="174" customFormat="1" ht="36.75" customHeight="1" thickBot="1" x14ac:dyDescent="0.3">
      <c r="B5" s="167" t="s">
        <v>0</v>
      </c>
      <c r="C5" s="168" t="s">
        <v>1</v>
      </c>
      <c r="D5" s="169" t="s">
        <v>2</v>
      </c>
      <c r="E5" s="170" t="s">
        <v>3</v>
      </c>
      <c r="F5" s="169" t="s">
        <v>4</v>
      </c>
      <c r="G5" s="169" t="s">
        <v>5</v>
      </c>
      <c r="H5" s="169" t="s">
        <v>6</v>
      </c>
      <c r="I5" s="169" t="s">
        <v>7</v>
      </c>
      <c r="J5" s="171" t="s">
        <v>8</v>
      </c>
      <c r="K5" s="172" t="s">
        <v>9</v>
      </c>
      <c r="L5" s="172" t="s">
        <v>10</v>
      </c>
      <c r="M5" s="172" t="s">
        <v>11</v>
      </c>
      <c r="N5" s="172" t="s">
        <v>12</v>
      </c>
      <c r="O5" s="172" t="s">
        <v>13</v>
      </c>
      <c r="P5" s="173" t="s">
        <v>14</v>
      </c>
    </row>
    <row r="6" spans="2:16" ht="28.9" customHeight="1" x14ac:dyDescent="0.25">
      <c r="B6" s="68">
        <v>1</v>
      </c>
      <c r="C6" s="76" t="s">
        <v>261</v>
      </c>
      <c r="D6" s="77" t="s">
        <v>220</v>
      </c>
      <c r="E6" s="97" t="s">
        <v>276</v>
      </c>
      <c r="F6" s="104" t="s">
        <v>257</v>
      </c>
      <c r="G6" s="77" t="s">
        <v>146</v>
      </c>
      <c r="H6" s="69">
        <v>15000</v>
      </c>
      <c r="I6" s="70">
        <v>0</v>
      </c>
      <c r="J6" s="71">
        <f>H6+I6</f>
        <v>15000</v>
      </c>
      <c r="K6" s="72">
        <v>0</v>
      </c>
      <c r="L6" s="72">
        <v>0</v>
      </c>
      <c r="M6" s="72">
        <v>0</v>
      </c>
      <c r="N6" s="72">
        <v>0</v>
      </c>
      <c r="O6" s="73">
        <f>K6+L6+M6+N6</f>
        <v>0</v>
      </c>
      <c r="P6" s="74">
        <f>H6-O6</f>
        <v>15000</v>
      </c>
    </row>
    <row r="7" spans="2:16" ht="36" customHeight="1" x14ac:dyDescent="0.25">
      <c r="B7" s="68">
        <f t="shared" ref="B7:B20" si="0">B6+1</f>
        <v>2</v>
      </c>
      <c r="C7" s="76" t="s">
        <v>262</v>
      </c>
      <c r="D7" s="77" t="s">
        <v>220</v>
      </c>
      <c r="E7" s="97" t="s">
        <v>276</v>
      </c>
      <c r="F7" s="105" t="s">
        <v>257</v>
      </c>
      <c r="G7" s="77" t="s">
        <v>147</v>
      </c>
      <c r="H7" s="69">
        <v>15000</v>
      </c>
      <c r="I7" s="70">
        <v>0</v>
      </c>
      <c r="J7" s="71">
        <f t="shared" ref="J7:J20" si="1">H7+I7</f>
        <v>15000</v>
      </c>
      <c r="K7" s="72">
        <v>0</v>
      </c>
      <c r="L7" s="72">
        <v>0</v>
      </c>
      <c r="M7" s="72">
        <v>0</v>
      </c>
      <c r="N7" s="72">
        <v>0</v>
      </c>
      <c r="O7" s="73">
        <f t="shared" ref="O7:O20" si="2">K7+L7+M7+N7</f>
        <v>0</v>
      </c>
      <c r="P7" s="74">
        <f t="shared" ref="P7:P20" si="3">H7-O7</f>
        <v>15000</v>
      </c>
    </row>
    <row r="8" spans="2:16" ht="28.9" customHeight="1" x14ac:dyDescent="0.25">
      <c r="B8" s="68">
        <f t="shared" si="0"/>
        <v>3</v>
      </c>
      <c r="C8" s="95" t="s">
        <v>263</v>
      </c>
      <c r="D8" s="77" t="s">
        <v>220</v>
      </c>
      <c r="E8" s="97" t="s">
        <v>276</v>
      </c>
      <c r="F8" s="105" t="s">
        <v>257</v>
      </c>
      <c r="G8" s="77" t="s">
        <v>146</v>
      </c>
      <c r="H8" s="69">
        <v>25000</v>
      </c>
      <c r="I8" s="70">
        <v>0</v>
      </c>
      <c r="J8" s="71">
        <f t="shared" si="1"/>
        <v>25000</v>
      </c>
      <c r="K8" s="72">
        <v>0</v>
      </c>
      <c r="L8" s="72">
        <v>0</v>
      </c>
      <c r="M8" s="72">
        <v>0</v>
      </c>
      <c r="N8" s="72">
        <v>0</v>
      </c>
      <c r="O8" s="73">
        <f t="shared" si="2"/>
        <v>0</v>
      </c>
      <c r="P8" s="74">
        <f t="shared" si="3"/>
        <v>25000</v>
      </c>
    </row>
    <row r="9" spans="2:16" ht="28.9" customHeight="1" x14ac:dyDescent="0.25">
      <c r="B9" s="68">
        <f t="shared" si="0"/>
        <v>4</v>
      </c>
      <c r="C9" s="95" t="s">
        <v>264</v>
      </c>
      <c r="D9" s="77" t="s">
        <v>220</v>
      </c>
      <c r="E9" s="97" t="s">
        <v>276</v>
      </c>
      <c r="F9" s="105" t="s">
        <v>257</v>
      </c>
      <c r="G9" s="77" t="s">
        <v>147</v>
      </c>
      <c r="H9" s="69">
        <v>15000</v>
      </c>
      <c r="I9" s="70">
        <v>0</v>
      </c>
      <c r="J9" s="71">
        <f t="shared" si="1"/>
        <v>15000</v>
      </c>
      <c r="K9" s="72">
        <v>0</v>
      </c>
      <c r="L9" s="72">
        <v>0</v>
      </c>
      <c r="M9" s="72">
        <v>0</v>
      </c>
      <c r="N9" s="72">
        <v>0</v>
      </c>
      <c r="O9" s="73">
        <f t="shared" si="2"/>
        <v>0</v>
      </c>
      <c r="P9" s="74">
        <f t="shared" si="3"/>
        <v>15000</v>
      </c>
    </row>
    <row r="10" spans="2:16" ht="28.9" customHeight="1" x14ac:dyDescent="0.25">
      <c r="B10" s="68">
        <f t="shared" si="0"/>
        <v>5</v>
      </c>
      <c r="C10" s="95" t="s">
        <v>265</v>
      </c>
      <c r="D10" s="77" t="s">
        <v>220</v>
      </c>
      <c r="E10" s="97" t="s">
        <v>276</v>
      </c>
      <c r="F10" s="105" t="s">
        <v>257</v>
      </c>
      <c r="G10" s="77" t="s">
        <v>146</v>
      </c>
      <c r="H10" s="69">
        <v>15000</v>
      </c>
      <c r="I10" s="70">
        <v>0</v>
      </c>
      <c r="J10" s="71">
        <f t="shared" si="1"/>
        <v>15000</v>
      </c>
      <c r="K10" s="72">
        <v>0</v>
      </c>
      <c r="L10" s="72">
        <v>0</v>
      </c>
      <c r="M10" s="72">
        <v>0</v>
      </c>
      <c r="N10" s="72">
        <v>0</v>
      </c>
      <c r="O10" s="73">
        <f t="shared" si="2"/>
        <v>0</v>
      </c>
      <c r="P10" s="74">
        <f t="shared" si="3"/>
        <v>15000</v>
      </c>
    </row>
    <row r="11" spans="2:16" ht="36" customHeight="1" x14ac:dyDescent="0.25">
      <c r="B11" s="68">
        <f t="shared" si="0"/>
        <v>6</v>
      </c>
      <c r="C11" s="95" t="s">
        <v>266</v>
      </c>
      <c r="D11" s="77" t="s">
        <v>220</v>
      </c>
      <c r="E11" s="97" t="s">
        <v>276</v>
      </c>
      <c r="F11" s="105" t="s">
        <v>257</v>
      </c>
      <c r="G11" s="77" t="s">
        <v>146</v>
      </c>
      <c r="H11" s="69">
        <v>25000</v>
      </c>
      <c r="I11" s="70">
        <v>0</v>
      </c>
      <c r="J11" s="71">
        <f t="shared" si="1"/>
        <v>25000</v>
      </c>
      <c r="K11" s="72">
        <v>0</v>
      </c>
      <c r="L11" s="72">
        <v>0</v>
      </c>
      <c r="M11" s="72">
        <v>0</v>
      </c>
      <c r="N11" s="72">
        <v>0</v>
      </c>
      <c r="O11" s="73">
        <f t="shared" si="2"/>
        <v>0</v>
      </c>
      <c r="P11" s="74">
        <f t="shared" si="3"/>
        <v>25000</v>
      </c>
    </row>
    <row r="12" spans="2:16" ht="36" customHeight="1" x14ac:dyDescent="0.25">
      <c r="B12" s="68">
        <f t="shared" si="0"/>
        <v>7</v>
      </c>
      <c r="C12" s="76" t="s">
        <v>267</v>
      </c>
      <c r="D12" s="77" t="s">
        <v>220</v>
      </c>
      <c r="E12" s="97" t="s">
        <v>276</v>
      </c>
      <c r="F12" s="105" t="s">
        <v>257</v>
      </c>
      <c r="G12" s="77" t="s">
        <v>146</v>
      </c>
      <c r="H12" s="69">
        <v>15000</v>
      </c>
      <c r="I12" s="70">
        <v>0</v>
      </c>
      <c r="J12" s="71">
        <f t="shared" si="1"/>
        <v>15000</v>
      </c>
      <c r="K12" s="72">
        <v>0</v>
      </c>
      <c r="L12" s="72">
        <v>0</v>
      </c>
      <c r="M12" s="72">
        <v>0</v>
      </c>
      <c r="N12" s="72">
        <v>0</v>
      </c>
      <c r="O12" s="73">
        <f t="shared" si="2"/>
        <v>0</v>
      </c>
      <c r="P12" s="74">
        <f t="shared" si="3"/>
        <v>15000</v>
      </c>
    </row>
    <row r="13" spans="2:16" ht="36" customHeight="1" x14ac:dyDescent="0.25">
      <c r="B13" s="68">
        <f t="shared" si="0"/>
        <v>8</v>
      </c>
      <c r="C13" s="95" t="s">
        <v>268</v>
      </c>
      <c r="D13" s="77" t="s">
        <v>220</v>
      </c>
      <c r="E13" s="97" t="s">
        <v>276</v>
      </c>
      <c r="F13" s="105" t="s">
        <v>257</v>
      </c>
      <c r="G13" s="77" t="s">
        <v>146</v>
      </c>
      <c r="H13" s="69">
        <v>15000</v>
      </c>
      <c r="I13" s="70">
        <v>0</v>
      </c>
      <c r="J13" s="71">
        <f t="shared" si="1"/>
        <v>15000</v>
      </c>
      <c r="K13" s="72">
        <v>0</v>
      </c>
      <c r="L13" s="72">
        <v>0</v>
      </c>
      <c r="M13" s="72">
        <v>0</v>
      </c>
      <c r="N13" s="72">
        <v>0</v>
      </c>
      <c r="O13" s="73">
        <f t="shared" si="2"/>
        <v>0</v>
      </c>
      <c r="P13" s="74">
        <f t="shared" si="3"/>
        <v>15000</v>
      </c>
    </row>
    <row r="14" spans="2:16" s="78" customFormat="1" ht="35.25" customHeight="1" x14ac:dyDescent="0.25">
      <c r="B14" s="68">
        <f t="shared" si="0"/>
        <v>9</v>
      </c>
      <c r="C14" s="95" t="s">
        <v>269</v>
      </c>
      <c r="D14" s="77" t="s">
        <v>220</v>
      </c>
      <c r="E14" s="97" t="s">
        <v>276</v>
      </c>
      <c r="F14" s="105" t="s">
        <v>257</v>
      </c>
      <c r="G14" s="77" t="s">
        <v>146</v>
      </c>
      <c r="H14" s="69">
        <v>15000</v>
      </c>
      <c r="I14" s="70">
        <v>0</v>
      </c>
      <c r="J14" s="71">
        <f t="shared" si="1"/>
        <v>15000</v>
      </c>
      <c r="K14" s="72">
        <v>0</v>
      </c>
      <c r="L14" s="72">
        <v>0</v>
      </c>
      <c r="M14" s="72">
        <v>0</v>
      </c>
      <c r="N14" s="72">
        <v>0</v>
      </c>
      <c r="O14" s="73">
        <f t="shared" si="2"/>
        <v>0</v>
      </c>
      <c r="P14" s="74">
        <f t="shared" si="3"/>
        <v>15000</v>
      </c>
    </row>
    <row r="15" spans="2:16" ht="28.9" customHeight="1" x14ac:dyDescent="0.25">
      <c r="B15" s="68">
        <f t="shared" si="0"/>
        <v>10</v>
      </c>
      <c r="C15" s="95" t="s">
        <v>270</v>
      </c>
      <c r="D15" s="77" t="s">
        <v>220</v>
      </c>
      <c r="E15" s="97" t="s">
        <v>276</v>
      </c>
      <c r="F15" s="105" t="s">
        <v>257</v>
      </c>
      <c r="G15" s="77" t="s">
        <v>146</v>
      </c>
      <c r="H15" s="69">
        <v>15000</v>
      </c>
      <c r="I15" s="70">
        <v>0</v>
      </c>
      <c r="J15" s="71">
        <f t="shared" si="1"/>
        <v>15000</v>
      </c>
      <c r="K15" s="72">
        <v>0</v>
      </c>
      <c r="L15" s="72">
        <v>0</v>
      </c>
      <c r="M15" s="72">
        <v>0</v>
      </c>
      <c r="N15" s="72">
        <v>0</v>
      </c>
      <c r="O15" s="73">
        <f t="shared" si="2"/>
        <v>0</v>
      </c>
      <c r="P15" s="74">
        <f t="shared" si="3"/>
        <v>15000</v>
      </c>
    </row>
    <row r="16" spans="2:16" ht="28.9" customHeight="1" x14ac:dyDescent="0.25">
      <c r="B16" s="68">
        <f t="shared" si="0"/>
        <v>11</v>
      </c>
      <c r="C16" s="76" t="s">
        <v>271</v>
      </c>
      <c r="D16" s="77" t="s">
        <v>220</v>
      </c>
      <c r="E16" s="97" t="s">
        <v>276</v>
      </c>
      <c r="F16" s="105" t="s">
        <v>257</v>
      </c>
      <c r="G16" s="77" t="s">
        <v>146</v>
      </c>
      <c r="H16" s="69">
        <v>15000</v>
      </c>
      <c r="I16" s="70">
        <v>0</v>
      </c>
      <c r="J16" s="71">
        <f t="shared" si="1"/>
        <v>15000</v>
      </c>
      <c r="K16" s="72">
        <v>0</v>
      </c>
      <c r="L16" s="72">
        <v>0</v>
      </c>
      <c r="M16" s="72">
        <v>0</v>
      </c>
      <c r="N16" s="72">
        <v>0</v>
      </c>
      <c r="O16" s="73">
        <f t="shared" si="2"/>
        <v>0</v>
      </c>
      <c r="P16" s="74">
        <f t="shared" si="3"/>
        <v>15000</v>
      </c>
    </row>
    <row r="17" spans="2:16" ht="28.9" customHeight="1" x14ac:dyDescent="0.25">
      <c r="B17" s="68">
        <f t="shared" si="0"/>
        <v>12</v>
      </c>
      <c r="C17" s="95" t="s">
        <v>272</v>
      </c>
      <c r="D17" s="77" t="s">
        <v>220</v>
      </c>
      <c r="E17" s="97" t="s">
        <v>276</v>
      </c>
      <c r="F17" s="105" t="s">
        <v>257</v>
      </c>
      <c r="G17" s="77" t="s">
        <v>146</v>
      </c>
      <c r="H17" s="69">
        <v>15000</v>
      </c>
      <c r="I17" s="70">
        <v>0</v>
      </c>
      <c r="J17" s="71">
        <f t="shared" si="1"/>
        <v>15000</v>
      </c>
      <c r="K17" s="72">
        <v>0</v>
      </c>
      <c r="L17" s="72">
        <v>0</v>
      </c>
      <c r="M17" s="72">
        <v>0</v>
      </c>
      <c r="N17" s="72">
        <v>0</v>
      </c>
      <c r="O17" s="73">
        <f t="shared" si="2"/>
        <v>0</v>
      </c>
      <c r="P17" s="74">
        <f t="shared" si="3"/>
        <v>15000</v>
      </c>
    </row>
    <row r="18" spans="2:16" ht="28.9" customHeight="1" x14ac:dyDescent="0.25">
      <c r="B18" s="68">
        <f t="shared" si="0"/>
        <v>13</v>
      </c>
      <c r="C18" s="95" t="s">
        <v>273</v>
      </c>
      <c r="D18" s="77" t="s">
        <v>220</v>
      </c>
      <c r="E18" s="97" t="s">
        <v>276</v>
      </c>
      <c r="F18" s="105" t="s">
        <v>257</v>
      </c>
      <c r="G18" s="77" t="s">
        <v>146</v>
      </c>
      <c r="H18" s="69">
        <v>15000</v>
      </c>
      <c r="I18" s="70">
        <v>0</v>
      </c>
      <c r="J18" s="71">
        <f t="shared" si="1"/>
        <v>15000</v>
      </c>
      <c r="K18" s="72">
        <v>0</v>
      </c>
      <c r="L18" s="72">
        <v>0</v>
      </c>
      <c r="M18" s="72">
        <v>0</v>
      </c>
      <c r="N18" s="72">
        <v>0</v>
      </c>
      <c r="O18" s="73">
        <f t="shared" si="2"/>
        <v>0</v>
      </c>
      <c r="P18" s="74">
        <f t="shared" si="3"/>
        <v>15000</v>
      </c>
    </row>
    <row r="19" spans="2:16" ht="28.9" customHeight="1" x14ac:dyDescent="0.25">
      <c r="B19" s="68">
        <f t="shared" si="0"/>
        <v>14</v>
      </c>
      <c r="C19" s="95" t="s">
        <v>274</v>
      </c>
      <c r="D19" s="77" t="s">
        <v>220</v>
      </c>
      <c r="E19" s="97" t="s">
        <v>276</v>
      </c>
      <c r="F19" s="105" t="s">
        <v>257</v>
      </c>
      <c r="G19" s="77" t="s">
        <v>146</v>
      </c>
      <c r="H19" s="69">
        <v>15000</v>
      </c>
      <c r="I19" s="70">
        <v>0</v>
      </c>
      <c r="J19" s="71">
        <f t="shared" si="1"/>
        <v>15000</v>
      </c>
      <c r="K19" s="72">
        <v>0</v>
      </c>
      <c r="L19" s="72">
        <v>0</v>
      </c>
      <c r="M19" s="72">
        <v>0</v>
      </c>
      <c r="N19" s="72">
        <v>0</v>
      </c>
      <c r="O19" s="73">
        <f t="shared" si="2"/>
        <v>0</v>
      </c>
      <c r="P19" s="74">
        <f t="shared" si="3"/>
        <v>15000</v>
      </c>
    </row>
    <row r="20" spans="2:16" ht="38.25" customHeight="1" thickBot="1" x14ac:dyDescent="0.3">
      <c r="B20" s="68">
        <f t="shared" si="0"/>
        <v>15</v>
      </c>
      <c r="C20" s="95" t="s">
        <v>275</v>
      </c>
      <c r="D20" s="77" t="s">
        <v>220</v>
      </c>
      <c r="E20" s="97" t="s">
        <v>276</v>
      </c>
      <c r="F20" s="105" t="s">
        <v>257</v>
      </c>
      <c r="G20" s="77" t="s">
        <v>146</v>
      </c>
      <c r="H20" s="69">
        <v>15000</v>
      </c>
      <c r="I20" s="70">
        <v>0</v>
      </c>
      <c r="J20" s="71">
        <f t="shared" si="1"/>
        <v>15000</v>
      </c>
      <c r="K20" s="72">
        <v>0</v>
      </c>
      <c r="L20" s="72">
        <v>0</v>
      </c>
      <c r="M20" s="72">
        <v>0</v>
      </c>
      <c r="N20" s="72">
        <v>0</v>
      </c>
      <c r="O20" s="73">
        <f t="shared" si="2"/>
        <v>0</v>
      </c>
      <c r="P20" s="74">
        <f t="shared" si="3"/>
        <v>15000</v>
      </c>
    </row>
    <row r="21" spans="2:16" s="174" customFormat="1" ht="27.6" customHeight="1" thickBot="1" x14ac:dyDescent="0.3">
      <c r="B21" s="175"/>
      <c r="C21" s="175"/>
      <c r="D21" s="176"/>
      <c r="E21" s="176"/>
      <c r="F21" s="177"/>
      <c r="G21" s="177"/>
      <c r="H21" s="178">
        <f>SUM(H6:H20)</f>
        <v>245000</v>
      </c>
      <c r="I21" s="178">
        <v>0</v>
      </c>
      <c r="J21" s="178">
        <f t="shared" ref="J21:P21" si="4">SUM(J6:J20)</f>
        <v>245000</v>
      </c>
      <c r="K21" s="178">
        <f t="shared" si="4"/>
        <v>0</v>
      </c>
      <c r="L21" s="178">
        <f t="shared" si="4"/>
        <v>0</v>
      </c>
      <c r="M21" s="179">
        <f t="shared" si="4"/>
        <v>0</v>
      </c>
      <c r="N21" s="180">
        <f t="shared" si="4"/>
        <v>0</v>
      </c>
      <c r="O21" s="180">
        <f t="shared" si="4"/>
        <v>0</v>
      </c>
      <c r="P21" s="180">
        <f t="shared" si="4"/>
        <v>245000</v>
      </c>
    </row>
    <row r="22" spans="2:16" ht="27.6" customHeight="1" x14ac:dyDescent="0.25">
      <c r="O22" s="81"/>
    </row>
    <row r="25" spans="2:16" ht="27.6" customHeight="1" x14ac:dyDescent="0.25">
      <c r="D25" s="82" t="s">
        <v>149</v>
      </c>
      <c r="E25" s="99"/>
      <c r="F25" s="150" t="s">
        <v>150</v>
      </c>
      <c r="G25" s="150"/>
      <c r="H25" s="83"/>
      <c r="I25" s="83"/>
      <c r="J25" s="150"/>
      <c r="K25" s="150"/>
      <c r="L25" s="150"/>
      <c r="M25" s="84"/>
      <c r="N25" s="84"/>
    </row>
    <row r="26" spans="2:16" ht="27.6" customHeight="1" x14ac:dyDescent="0.25">
      <c r="D26" s="85"/>
      <c r="E26" s="99"/>
      <c r="F26" s="86"/>
      <c r="G26" s="87"/>
      <c r="H26" s="83"/>
      <c r="I26" s="83"/>
      <c r="J26" s="87"/>
      <c r="K26" s="87"/>
      <c r="L26" s="87"/>
      <c r="M26" s="84"/>
      <c r="N26" s="84"/>
    </row>
    <row r="27" spans="2:16" ht="27.6" customHeight="1" x14ac:dyDescent="0.25">
      <c r="D27" s="82" t="s">
        <v>152</v>
      </c>
      <c r="E27" s="99"/>
      <c r="F27" s="151" t="s">
        <v>151</v>
      </c>
      <c r="G27" s="151"/>
      <c r="H27" s="83"/>
      <c r="I27" s="83"/>
      <c r="J27" s="150" t="s">
        <v>153</v>
      </c>
      <c r="K27" s="150"/>
      <c r="L27" s="150"/>
      <c r="M27" s="84"/>
      <c r="N27" s="78"/>
      <c r="P27" s="75"/>
    </row>
    <row r="28" spans="2:16" ht="27.6" customHeight="1" x14ac:dyDescent="0.25">
      <c r="D28" s="88"/>
      <c r="E28" s="99"/>
      <c r="F28" s="83"/>
      <c r="G28" s="84"/>
      <c r="H28" s="83"/>
      <c r="I28" s="83"/>
      <c r="M28" s="84"/>
      <c r="N28" s="84"/>
    </row>
    <row r="29" spans="2:16" ht="27.6" customHeight="1" x14ac:dyDescent="0.25">
      <c r="D29" s="88"/>
      <c r="E29" s="99"/>
      <c r="F29" s="83"/>
      <c r="G29" s="84"/>
      <c r="H29" s="83"/>
      <c r="I29" s="83"/>
      <c r="J29" s="83"/>
      <c r="K29" s="83"/>
      <c r="L29" s="89"/>
      <c r="M29" s="84"/>
      <c r="N29" s="84"/>
    </row>
    <row r="30" spans="2:16" s="78" customFormat="1" ht="27.6" customHeight="1" x14ac:dyDescent="0.25">
      <c r="B30" s="75"/>
      <c r="C30" s="75"/>
      <c r="D30" s="88"/>
      <c r="E30" s="99"/>
      <c r="F30" s="83"/>
      <c r="G30" s="84"/>
      <c r="H30" s="83"/>
      <c r="I30" s="83"/>
      <c r="J30" s="83"/>
      <c r="K30" s="83"/>
      <c r="L30" s="89"/>
      <c r="M30" s="84"/>
      <c r="N30" s="84"/>
    </row>
    <row r="31" spans="2:16" ht="27.6" customHeight="1" x14ac:dyDescent="0.25">
      <c r="D31" s="88"/>
      <c r="E31" s="99"/>
      <c r="F31" s="83"/>
      <c r="G31" s="84"/>
      <c r="H31" s="83"/>
      <c r="I31" s="83"/>
      <c r="J31" s="83"/>
      <c r="K31" s="83"/>
      <c r="L31" s="89"/>
      <c r="M31" s="84"/>
      <c r="N31" s="84"/>
    </row>
    <row r="47" ht="30" customHeight="1" x14ac:dyDescent="0.25"/>
    <row r="49" spans="2:14" ht="26.45" customHeight="1" x14ac:dyDescent="0.25"/>
    <row r="50" spans="2:14" s="78" customFormat="1" ht="27" customHeight="1" x14ac:dyDescent="0.25">
      <c r="B50" s="75"/>
      <c r="C50" s="75"/>
      <c r="D50" s="79"/>
      <c r="E50" s="98"/>
      <c r="F50" s="80"/>
      <c r="G50" s="75"/>
      <c r="H50" s="80"/>
      <c r="I50" s="80"/>
      <c r="J50" s="80"/>
      <c r="K50" s="80"/>
      <c r="M50" s="75"/>
      <c r="N50" s="75"/>
    </row>
    <row r="64" spans="2:14" ht="25.15" customHeight="1" x14ac:dyDescent="0.25"/>
    <row r="70" spans="4:12" ht="27.6" customHeight="1" x14ac:dyDescent="0.25">
      <c r="D70" s="69">
        <v>125000</v>
      </c>
      <c r="E70" s="100">
        <v>0</v>
      </c>
      <c r="F70" s="71">
        <f>D70</f>
        <v>125000</v>
      </c>
      <c r="G70" s="72">
        <v>3587.5</v>
      </c>
      <c r="H70" s="72">
        <v>17985.990000000002</v>
      </c>
      <c r="I70" s="72">
        <v>3800</v>
      </c>
      <c r="J70" s="72">
        <v>2924.26</v>
      </c>
      <c r="K70" s="71">
        <f>+G70+H70+I70+J70</f>
        <v>28297.75</v>
      </c>
      <c r="L70" s="74">
        <f>F70-K70</f>
        <v>96702.25</v>
      </c>
    </row>
    <row r="71" spans="4:12" ht="27.6" customHeight="1" x14ac:dyDescent="0.25">
      <c r="D71" s="72">
        <v>140000</v>
      </c>
      <c r="E71" s="101">
        <v>0</v>
      </c>
      <c r="F71" s="71">
        <f t="shared" ref="F71:F131" si="5">D71</f>
        <v>140000</v>
      </c>
      <c r="G71" s="72">
        <v>4018</v>
      </c>
      <c r="H71" s="72">
        <v>21514.37</v>
      </c>
      <c r="I71" s="72">
        <v>4256</v>
      </c>
      <c r="J71" s="72">
        <v>4142</v>
      </c>
      <c r="K71" s="71">
        <f t="shared" ref="K71:K131" si="6">+G71+H71+I71+J71</f>
        <v>33930.369999999995</v>
      </c>
      <c r="L71" s="74">
        <f t="shared" ref="L71:L130" si="7">F71-K71</f>
        <v>106069.63</v>
      </c>
    </row>
    <row r="72" spans="4:12" ht="35.450000000000003" customHeight="1" x14ac:dyDescent="0.25">
      <c r="D72" s="72">
        <v>10600</v>
      </c>
      <c r="E72" s="101">
        <v>0</v>
      </c>
      <c r="F72" s="71">
        <f t="shared" si="5"/>
        <v>10600</v>
      </c>
      <c r="G72" s="72">
        <v>304.21999999999997</v>
      </c>
      <c r="H72" s="72">
        <v>0</v>
      </c>
      <c r="I72" s="72">
        <v>322.24</v>
      </c>
      <c r="J72" s="72">
        <v>25</v>
      </c>
      <c r="K72" s="71">
        <f t="shared" si="6"/>
        <v>651.46</v>
      </c>
      <c r="L72" s="74">
        <f t="shared" si="7"/>
        <v>9948.5400000000009</v>
      </c>
    </row>
    <row r="73" spans="4:12" ht="27.6" customHeight="1" x14ac:dyDescent="0.25">
      <c r="D73" s="72">
        <v>50000</v>
      </c>
      <c r="E73" s="101">
        <v>0</v>
      </c>
      <c r="F73" s="71">
        <f t="shared" si="5"/>
        <v>50000</v>
      </c>
      <c r="G73" s="72">
        <v>1435</v>
      </c>
      <c r="H73" s="72">
        <v>1596.68</v>
      </c>
      <c r="I73" s="72">
        <v>1520</v>
      </c>
      <c r="J73" s="72">
        <v>17757.689999999999</v>
      </c>
      <c r="K73" s="71">
        <f t="shared" si="6"/>
        <v>22309.37</v>
      </c>
      <c r="L73" s="74">
        <f t="shared" si="7"/>
        <v>27690.63</v>
      </c>
    </row>
    <row r="74" spans="4:12" ht="27.6" customHeight="1" x14ac:dyDescent="0.25">
      <c r="D74" s="72">
        <v>50000</v>
      </c>
      <c r="E74" s="101">
        <v>0</v>
      </c>
      <c r="F74" s="71">
        <f t="shared" si="5"/>
        <v>50000</v>
      </c>
      <c r="G74" s="72">
        <v>1435</v>
      </c>
      <c r="H74" s="72">
        <v>1596.68</v>
      </c>
      <c r="I74" s="72">
        <v>1520</v>
      </c>
      <c r="J74" s="72">
        <v>1740.46</v>
      </c>
      <c r="K74" s="71">
        <f t="shared" si="6"/>
        <v>6292.14</v>
      </c>
      <c r="L74" s="74">
        <f t="shared" si="7"/>
        <v>43707.86</v>
      </c>
    </row>
    <row r="75" spans="4:12" ht="27.6" customHeight="1" x14ac:dyDescent="0.25">
      <c r="D75" s="72">
        <v>10600</v>
      </c>
      <c r="E75" s="101">
        <v>0</v>
      </c>
      <c r="F75" s="71">
        <f t="shared" si="5"/>
        <v>10600</v>
      </c>
      <c r="G75" s="72">
        <v>304.21999999999997</v>
      </c>
      <c r="H75" s="72">
        <v>0</v>
      </c>
      <c r="I75" s="72">
        <v>322.24</v>
      </c>
      <c r="J75" s="72">
        <v>25</v>
      </c>
      <c r="K75" s="71">
        <f t="shared" si="6"/>
        <v>651.46</v>
      </c>
      <c r="L75" s="74">
        <f t="shared" si="7"/>
        <v>9948.5400000000009</v>
      </c>
    </row>
    <row r="76" spans="4:12" ht="27.6" customHeight="1" x14ac:dyDescent="0.25">
      <c r="D76" s="72">
        <v>20000</v>
      </c>
      <c r="E76" s="101">
        <v>0</v>
      </c>
      <c r="F76" s="71">
        <f t="shared" si="5"/>
        <v>20000</v>
      </c>
      <c r="G76" s="72">
        <v>574</v>
      </c>
      <c r="H76" s="72">
        <v>0</v>
      </c>
      <c r="I76" s="72">
        <v>608</v>
      </c>
      <c r="J76" s="72">
        <v>25</v>
      </c>
      <c r="K76" s="71">
        <f t="shared" si="6"/>
        <v>1207</v>
      </c>
      <c r="L76" s="74">
        <f t="shared" si="7"/>
        <v>18793</v>
      </c>
    </row>
    <row r="77" spans="4:12" ht="27.6" customHeight="1" x14ac:dyDescent="0.25">
      <c r="D77" s="72">
        <v>28000</v>
      </c>
      <c r="E77" s="101">
        <v>0</v>
      </c>
      <c r="F77" s="71">
        <f t="shared" si="5"/>
        <v>28000</v>
      </c>
      <c r="G77" s="72">
        <v>803.6</v>
      </c>
      <c r="H77" s="72">
        <v>0</v>
      </c>
      <c r="I77" s="72">
        <v>851.2</v>
      </c>
      <c r="J77" s="72">
        <v>25</v>
      </c>
      <c r="K77" s="71">
        <f t="shared" si="6"/>
        <v>1679.8000000000002</v>
      </c>
      <c r="L77" s="74">
        <f t="shared" si="7"/>
        <v>26320.2</v>
      </c>
    </row>
    <row r="78" spans="4:12" ht="27.6" customHeight="1" x14ac:dyDescent="0.25">
      <c r="D78" s="72">
        <v>75000</v>
      </c>
      <c r="E78" s="101">
        <v>0</v>
      </c>
      <c r="F78" s="73">
        <f t="shared" si="5"/>
        <v>75000</v>
      </c>
      <c r="G78" s="72">
        <v>2152.5</v>
      </c>
      <c r="H78" s="72">
        <v>6309.38</v>
      </c>
      <c r="I78" s="72">
        <v>2280</v>
      </c>
      <c r="J78" s="72">
        <v>2072.6</v>
      </c>
      <c r="K78" s="73">
        <f t="shared" si="6"/>
        <v>12814.480000000001</v>
      </c>
      <c r="L78" s="74">
        <f t="shared" si="7"/>
        <v>62185.52</v>
      </c>
    </row>
    <row r="79" spans="4:12" ht="27.6" customHeight="1" x14ac:dyDescent="0.25">
      <c r="D79" s="72">
        <v>180000</v>
      </c>
      <c r="E79" s="101">
        <v>0</v>
      </c>
      <c r="F79" s="71">
        <f t="shared" si="5"/>
        <v>180000</v>
      </c>
      <c r="G79" s="72">
        <v>5166</v>
      </c>
      <c r="H79" s="72">
        <v>30923.37</v>
      </c>
      <c r="I79" s="72">
        <v>5472</v>
      </c>
      <c r="J79" s="72">
        <v>5025</v>
      </c>
      <c r="K79" s="71">
        <f t="shared" si="6"/>
        <v>46586.369999999995</v>
      </c>
      <c r="L79" s="74">
        <f t="shared" si="7"/>
        <v>133413.63</v>
      </c>
    </row>
    <row r="80" spans="4:12" ht="27.6" customHeight="1" x14ac:dyDescent="0.25">
      <c r="D80" s="72">
        <v>111253</v>
      </c>
      <c r="E80" s="101">
        <v>0</v>
      </c>
      <c r="F80" s="71">
        <f t="shared" si="5"/>
        <v>111253</v>
      </c>
      <c r="G80" s="72">
        <v>3192.96</v>
      </c>
      <c r="H80" s="72">
        <v>14752.36</v>
      </c>
      <c r="I80" s="72">
        <v>3382.09</v>
      </c>
      <c r="J80" s="72">
        <v>2269.09</v>
      </c>
      <c r="K80" s="71">
        <f t="shared" si="6"/>
        <v>23596.5</v>
      </c>
      <c r="L80" s="74">
        <f t="shared" si="7"/>
        <v>87656.5</v>
      </c>
    </row>
    <row r="81" spans="4:12" ht="27.6" customHeight="1" x14ac:dyDescent="0.25">
      <c r="D81" s="72">
        <v>180000</v>
      </c>
      <c r="E81" s="101">
        <v>0</v>
      </c>
      <c r="F81" s="71">
        <f t="shared" si="5"/>
        <v>180000</v>
      </c>
      <c r="G81" s="72">
        <v>5166</v>
      </c>
      <c r="H81" s="72">
        <v>30923.37</v>
      </c>
      <c r="I81" s="72">
        <v>5472</v>
      </c>
      <c r="J81" s="72">
        <v>9271</v>
      </c>
      <c r="K81" s="71">
        <f t="shared" si="6"/>
        <v>50832.369999999995</v>
      </c>
      <c r="L81" s="74">
        <f t="shared" si="7"/>
        <v>129167.63</v>
      </c>
    </row>
    <row r="82" spans="4:12" ht="27.6" customHeight="1" x14ac:dyDescent="0.25">
      <c r="D82" s="72">
        <v>90000</v>
      </c>
      <c r="E82" s="101">
        <v>0</v>
      </c>
      <c r="F82" s="71">
        <f t="shared" si="5"/>
        <v>90000</v>
      </c>
      <c r="G82" s="72">
        <v>2583</v>
      </c>
      <c r="H82" s="72">
        <v>9753.1200000000008</v>
      </c>
      <c r="I82" s="72">
        <v>2736</v>
      </c>
      <c r="J82" s="72">
        <v>7072.6</v>
      </c>
      <c r="K82" s="71">
        <f t="shared" si="6"/>
        <v>22144.720000000001</v>
      </c>
      <c r="L82" s="74">
        <f t="shared" si="7"/>
        <v>67855.28</v>
      </c>
    </row>
    <row r="83" spans="4:12" ht="27.6" customHeight="1" x14ac:dyDescent="0.25">
      <c r="D83" s="72">
        <v>75000</v>
      </c>
      <c r="E83" s="101">
        <v>0</v>
      </c>
      <c r="F83" s="71">
        <f t="shared" si="5"/>
        <v>75000</v>
      </c>
      <c r="G83" s="72">
        <v>2152.5</v>
      </c>
      <c r="H83" s="72">
        <v>6309.38</v>
      </c>
      <c r="I83" s="72">
        <v>2280</v>
      </c>
      <c r="J83" s="72">
        <v>25</v>
      </c>
      <c r="K83" s="71">
        <f t="shared" si="6"/>
        <v>10766.880000000001</v>
      </c>
      <c r="L83" s="74">
        <f t="shared" si="7"/>
        <v>64233.119999999995</v>
      </c>
    </row>
    <row r="84" spans="4:12" ht="27.6" customHeight="1" x14ac:dyDescent="0.25">
      <c r="D84" s="72">
        <v>150000</v>
      </c>
      <c r="E84" s="101">
        <v>0</v>
      </c>
      <c r="F84" s="71">
        <f t="shared" si="5"/>
        <v>150000</v>
      </c>
      <c r="G84" s="72">
        <v>4305</v>
      </c>
      <c r="H84" s="72">
        <v>23866.62</v>
      </c>
      <c r="I84" s="72">
        <v>4560</v>
      </c>
      <c r="J84" s="72">
        <v>19095.5</v>
      </c>
      <c r="K84" s="71">
        <f t="shared" si="6"/>
        <v>51827.119999999995</v>
      </c>
      <c r="L84" s="74">
        <f t="shared" si="7"/>
        <v>98172.88</v>
      </c>
    </row>
    <row r="85" spans="4:12" ht="27.6" customHeight="1" x14ac:dyDescent="0.25">
      <c r="D85" s="91">
        <v>12000</v>
      </c>
      <c r="E85" s="102">
        <v>0</v>
      </c>
      <c r="F85" s="71">
        <f t="shared" si="5"/>
        <v>12000</v>
      </c>
      <c r="G85" s="72">
        <v>344.4</v>
      </c>
      <c r="H85" s="72">
        <v>0</v>
      </c>
      <c r="I85" s="72">
        <v>364.8</v>
      </c>
      <c r="J85" s="72">
        <v>25</v>
      </c>
      <c r="K85" s="71">
        <f t="shared" si="6"/>
        <v>734.2</v>
      </c>
      <c r="L85" s="74">
        <f t="shared" si="7"/>
        <v>11265.8</v>
      </c>
    </row>
    <row r="86" spans="4:12" ht="27.6" customHeight="1" x14ac:dyDescent="0.25">
      <c r="D86" s="72">
        <v>150000</v>
      </c>
      <c r="E86" s="101">
        <v>0</v>
      </c>
      <c r="F86" s="71">
        <f t="shared" si="5"/>
        <v>150000</v>
      </c>
      <c r="G86" s="72">
        <v>4305</v>
      </c>
      <c r="H86" s="72">
        <v>23866.62</v>
      </c>
      <c r="I86" s="72">
        <v>4560</v>
      </c>
      <c r="J86" s="72">
        <v>25</v>
      </c>
      <c r="K86" s="71">
        <f t="shared" si="6"/>
        <v>32756.62</v>
      </c>
      <c r="L86" s="74">
        <f t="shared" si="7"/>
        <v>117243.38</v>
      </c>
    </row>
    <row r="87" spans="4:12" ht="27.6" customHeight="1" x14ac:dyDescent="0.25">
      <c r="D87" s="72">
        <v>120000</v>
      </c>
      <c r="E87" s="101">
        <v>0</v>
      </c>
      <c r="F87" s="71">
        <f t="shared" si="5"/>
        <v>120000</v>
      </c>
      <c r="G87" s="72">
        <v>3444</v>
      </c>
      <c r="H87" s="72">
        <v>16809.87</v>
      </c>
      <c r="I87" s="72">
        <v>3648</v>
      </c>
      <c r="J87" s="72">
        <v>25</v>
      </c>
      <c r="K87" s="71">
        <f t="shared" si="6"/>
        <v>23926.87</v>
      </c>
      <c r="L87" s="74">
        <f t="shared" si="7"/>
        <v>96073.13</v>
      </c>
    </row>
    <row r="88" spans="4:12" ht="27.6" customHeight="1" x14ac:dyDescent="0.25">
      <c r="D88" s="72">
        <v>46000</v>
      </c>
      <c r="E88" s="101">
        <v>0</v>
      </c>
      <c r="F88" s="71">
        <f t="shared" si="5"/>
        <v>46000</v>
      </c>
      <c r="G88" s="72">
        <v>1320.2</v>
      </c>
      <c r="H88" s="72">
        <v>1032.1400000000001</v>
      </c>
      <c r="I88" s="72">
        <v>1398.4</v>
      </c>
      <c r="J88" s="72">
        <v>8678.06</v>
      </c>
      <c r="K88" s="71">
        <f t="shared" si="6"/>
        <v>12428.8</v>
      </c>
      <c r="L88" s="74">
        <f t="shared" si="7"/>
        <v>33571.199999999997</v>
      </c>
    </row>
    <row r="89" spans="4:12" ht="27.6" customHeight="1" x14ac:dyDescent="0.25">
      <c r="D89" s="72">
        <v>143000</v>
      </c>
      <c r="E89" s="101">
        <v>0</v>
      </c>
      <c r="F89" s="71">
        <f t="shared" si="5"/>
        <v>143000</v>
      </c>
      <c r="G89" s="72">
        <v>4104.1000000000004</v>
      </c>
      <c r="H89" s="72">
        <v>22220.04</v>
      </c>
      <c r="I89" s="72">
        <v>4347.2</v>
      </c>
      <c r="J89" s="72">
        <v>25</v>
      </c>
      <c r="K89" s="71">
        <f t="shared" si="6"/>
        <v>30696.34</v>
      </c>
      <c r="L89" s="74">
        <f t="shared" si="7"/>
        <v>112303.66</v>
      </c>
    </row>
    <row r="90" spans="4:12" ht="27.6" customHeight="1" x14ac:dyDescent="0.25">
      <c r="D90" s="72">
        <v>44500</v>
      </c>
      <c r="E90" s="101">
        <v>0</v>
      </c>
      <c r="F90" s="71">
        <f t="shared" si="5"/>
        <v>44500</v>
      </c>
      <c r="G90" s="72">
        <v>1277.1500000000001</v>
      </c>
      <c r="H90" s="72">
        <v>1077.76</v>
      </c>
      <c r="I90" s="72">
        <v>1352.8</v>
      </c>
      <c r="J90" s="72">
        <v>25</v>
      </c>
      <c r="K90" s="71">
        <f t="shared" si="6"/>
        <v>3732.71</v>
      </c>
      <c r="L90" s="74">
        <f t="shared" si="7"/>
        <v>40767.29</v>
      </c>
    </row>
    <row r="91" spans="4:12" ht="27.6" customHeight="1" x14ac:dyDescent="0.25">
      <c r="D91" s="72">
        <v>68000</v>
      </c>
      <c r="E91" s="101">
        <v>0</v>
      </c>
      <c r="F91" s="71">
        <f t="shared" si="5"/>
        <v>68000</v>
      </c>
      <c r="G91" s="72">
        <v>1951.6</v>
      </c>
      <c r="H91" s="72">
        <v>4992.12</v>
      </c>
      <c r="I91" s="72">
        <v>2067.1999999999998</v>
      </c>
      <c r="J91" s="72">
        <v>18143.72</v>
      </c>
      <c r="K91" s="71">
        <f t="shared" si="6"/>
        <v>27154.639999999999</v>
      </c>
      <c r="L91" s="74">
        <f t="shared" si="7"/>
        <v>40845.360000000001</v>
      </c>
    </row>
    <row r="92" spans="4:12" ht="27.6" customHeight="1" x14ac:dyDescent="0.25">
      <c r="D92" s="72">
        <v>180000</v>
      </c>
      <c r="E92" s="101">
        <v>0</v>
      </c>
      <c r="F92" s="71">
        <f t="shared" si="5"/>
        <v>180000</v>
      </c>
      <c r="G92" s="72">
        <v>5166</v>
      </c>
      <c r="H92" s="72">
        <v>30923.37</v>
      </c>
      <c r="I92" s="72">
        <v>5472</v>
      </c>
      <c r="J92" s="72">
        <v>6200.5</v>
      </c>
      <c r="K92" s="71">
        <f t="shared" si="6"/>
        <v>47761.869999999995</v>
      </c>
      <c r="L92" s="74">
        <f t="shared" si="7"/>
        <v>132238.13</v>
      </c>
    </row>
    <row r="93" spans="4:12" ht="27.6" customHeight="1" x14ac:dyDescent="0.25">
      <c r="D93" s="72">
        <v>90000</v>
      </c>
      <c r="E93" s="101">
        <v>0</v>
      </c>
      <c r="F93" s="71">
        <f t="shared" si="5"/>
        <v>90000</v>
      </c>
      <c r="G93" s="72">
        <v>2583</v>
      </c>
      <c r="H93" s="72">
        <v>9324.25</v>
      </c>
      <c r="I93" s="72">
        <v>2736</v>
      </c>
      <c r="J93" s="72">
        <v>1740.46</v>
      </c>
      <c r="K93" s="71">
        <f t="shared" si="6"/>
        <v>16383.71</v>
      </c>
      <c r="L93" s="74">
        <f t="shared" si="7"/>
        <v>73616.290000000008</v>
      </c>
    </row>
    <row r="94" spans="4:12" ht="27.6" customHeight="1" x14ac:dyDescent="0.25">
      <c r="D94" s="72">
        <v>80000</v>
      </c>
      <c r="E94" s="101">
        <v>0</v>
      </c>
      <c r="F94" s="71">
        <f t="shared" si="5"/>
        <v>80000</v>
      </c>
      <c r="G94" s="72">
        <v>2296</v>
      </c>
      <c r="H94" s="72">
        <v>7400.87</v>
      </c>
      <c r="I94" s="72">
        <v>2432</v>
      </c>
      <c r="J94" s="72">
        <v>20806.28</v>
      </c>
      <c r="K94" s="71">
        <f t="shared" si="6"/>
        <v>32935.149999999994</v>
      </c>
      <c r="L94" s="74">
        <f t="shared" si="7"/>
        <v>47064.850000000006</v>
      </c>
    </row>
    <row r="95" spans="4:12" ht="27.6" customHeight="1" x14ac:dyDescent="0.25">
      <c r="D95" s="72">
        <v>50000</v>
      </c>
      <c r="E95" s="101">
        <v>0</v>
      </c>
      <c r="F95" s="73">
        <f t="shared" si="5"/>
        <v>50000</v>
      </c>
      <c r="G95" s="72">
        <v>1435</v>
      </c>
      <c r="H95" s="72">
        <v>1854</v>
      </c>
      <c r="I95" s="72">
        <v>1520</v>
      </c>
      <c r="J95" s="72">
        <v>25</v>
      </c>
      <c r="K95" s="73">
        <f t="shared" si="6"/>
        <v>4834</v>
      </c>
      <c r="L95" s="74">
        <f t="shared" si="7"/>
        <v>45166</v>
      </c>
    </row>
    <row r="96" spans="4:12" ht="27.6" customHeight="1" x14ac:dyDescent="0.25">
      <c r="D96" s="72">
        <v>29600</v>
      </c>
      <c r="E96" s="101">
        <v>0</v>
      </c>
      <c r="F96" s="90">
        <f t="shared" si="5"/>
        <v>29600</v>
      </c>
      <c r="G96" s="72">
        <v>849.52</v>
      </c>
      <c r="H96" s="72">
        <v>0</v>
      </c>
      <c r="I96" s="72">
        <v>899.84</v>
      </c>
      <c r="J96" s="72">
        <v>25</v>
      </c>
      <c r="K96" s="71">
        <f t="shared" si="6"/>
        <v>1774.3600000000001</v>
      </c>
      <c r="L96" s="74">
        <f t="shared" si="7"/>
        <v>27825.64</v>
      </c>
    </row>
    <row r="97" spans="4:12" ht="27.6" customHeight="1" x14ac:dyDescent="0.25">
      <c r="D97" s="72">
        <v>175000</v>
      </c>
      <c r="E97" s="101">
        <v>0</v>
      </c>
      <c r="F97" s="90">
        <f t="shared" si="5"/>
        <v>175000</v>
      </c>
      <c r="G97" s="72">
        <v>5022.5</v>
      </c>
      <c r="H97" s="72">
        <v>29747.24</v>
      </c>
      <c r="I97" s="72">
        <v>5320</v>
      </c>
      <c r="J97" s="72">
        <v>25</v>
      </c>
      <c r="K97" s="71">
        <f t="shared" si="6"/>
        <v>40114.740000000005</v>
      </c>
      <c r="L97" s="74">
        <f t="shared" si="7"/>
        <v>134885.26</v>
      </c>
    </row>
    <row r="98" spans="4:12" ht="27.6" customHeight="1" x14ac:dyDescent="0.25">
      <c r="D98" s="72">
        <v>10600</v>
      </c>
      <c r="E98" s="101">
        <v>0</v>
      </c>
      <c r="F98" s="90">
        <f t="shared" si="5"/>
        <v>10600</v>
      </c>
      <c r="G98" s="72">
        <v>304.21999999999997</v>
      </c>
      <c r="H98" s="72">
        <v>0</v>
      </c>
      <c r="I98" s="72">
        <v>322.24</v>
      </c>
      <c r="J98" s="72">
        <v>25</v>
      </c>
      <c r="K98" s="71">
        <f t="shared" si="6"/>
        <v>651.46</v>
      </c>
      <c r="L98" s="74">
        <f t="shared" si="7"/>
        <v>9948.5400000000009</v>
      </c>
    </row>
    <row r="99" spans="4:12" ht="27.6" customHeight="1" x14ac:dyDescent="0.25">
      <c r="D99" s="72">
        <v>22000</v>
      </c>
      <c r="E99" s="101">
        <v>0</v>
      </c>
      <c r="F99" s="90">
        <f t="shared" si="5"/>
        <v>22000</v>
      </c>
      <c r="G99" s="72">
        <v>631.4</v>
      </c>
      <c r="H99" s="72">
        <v>0</v>
      </c>
      <c r="I99" s="72">
        <v>668.8</v>
      </c>
      <c r="J99" s="72">
        <v>7723.03</v>
      </c>
      <c r="K99" s="71">
        <f t="shared" si="6"/>
        <v>9023.23</v>
      </c>
      <c r="L99" s="74">
        <f t="shared" si="7"/>
        <v>12976.77</v>
      </c>
    </row>
    <row r="100" spans="4:12" ht="27.6" customHeight="1" x14ac:dyDescent="0.25">
      <c r="D100" s="72">
        <v>40000</v>
      </c>
      <c r="E100" s="101">
        <v>0</v>
      </c>
      <c r="F100" s="90">
        <f t="shared" si="5"/>
        <v>40000</v>
      </c>
      <c r="G100" s="72">
        <v>1148</v>
      </c>
      <c r="H100" s="72">
        <v>422.65</v>
      </c>
      <c r="I100" s="72">
        <v>1216</v>
      </c>
      <c r="J100" s="72">
        <v>25</v>
      </c>
      <c r="K100" s="71">
        <f t="shared" si="6"/>
        <v>2811.65</v>
      </c>
      <c r="L100" s="74">
        <f t="shared" si="7"/>
        <v>37188.35</v>
      </c>
    </row>
    <row r="101" spans="4:12" ht="27.6" customHeight="1" x14ac:dyDescent="0.25">
      <c r="D101" s="72">
        <v>120000</v>
      </c>
      <c r="E101" s="101">
        <v>0</v>
      </c>
      <c r="F101" s="90">
        <f t="shared" si="5"/>
        <v>120000</v>
      </c>
      <c r="G101" s="72">
        <v>3444</v>
      </c>
      <c r="H101" s="72">
        <v>16809.87</v>
      </c>
      <c r="I101" s="72">
        <v>3648</v>
      </c>
      <c r="J101" s="72">
        <v>25</v>
      </c>
      <c r="K101" s="71">
        <f t="shared" si="6"/>
        <v>23926.87</v>
      </c>
      <c r="L101" s="74">
        <f t="shared" si="7"/>
        <v>96073.13</v>
      </c>
    </row>
    <row r="102" spans="4:12" ht="27.6" customHeight="1" x14ac:dyDescent="0.25">
      <c r="D102" s="72">
        <v>24675</v>
      </c>
      <c r="E102" s="101">
        <v>0</v>
      </c>
      <c r="F102" s="90">
        <f t="shared" si="5"/>
        <v>24675</v>
      </c>
      <c r="G102" s="72">
        <v>708.17250000000001</v>
      </c>
      <c r="H102" s="72">
        <v>0</v>
      </c>
      <c r="I102" s="72">
        <v>750.12</v>
      </c>
      <c r="J102" s="72">
        <v>4025</v>
      </c>
      <c r="K102" s="71">
        <f t="shared" si="6"/>
        <v>5483.2924999999996</v>
      </c>
      <c r="L102" s="74">
        <f t="shared" si="7"/>
        <v>19191.7075</v>
      </c>
    </row>
    <row r="103" spans="4:12" ht="27.6" customHeight="1" x14ac:dyDescent="0.25">
      <c r="D103" s="72">
        <v>12000</v>
      </c>
      <c r="E103" s="101">
        <v>0</v>
      </c>
      <c r="F103" s="90">
        <f t="shared" si="5"/>
        <v>12000</v>
      </c>
      <c r="G103" s="72">
        <v>344.4</v>
      </c>
      <c r="H103" s="72">
        <v>0</v>
      </c>
      <c r="I103" s="72">
        <v>364.8</v>
      </c>
      <c r="J103" s="72">
        <v>25</v>
      </c>
      <c r="K103" s="71">
        <f t="shared" si="6"/>
        <v>734.2</v>
      </c>
      <c r="L103" s="74">
        <f t="shared" si="7"/>
        <v>11265.8</v>
      </c>
    </row>
    <row r="104" spans="4:12" ht="27.6" customHeight="1" x14ac:dyDescent="0.25">
      <c r="D104" s="72">
        <v>60000</v>
      </c>
      <c r="E104" s="101">
        <v>0</v>
      </c>
      <c r="F104" s="90">
        <f t="shared" si="5"/>
        <v>60000</v>
      </c>
      <c r="G104" s="72">
        <v>1722</v>
      </c>
      <c r="H104" s="72">
        <v>3486.68</v>
      </c>
      <c r="I104" s="72">
        <v>1824</v>
      </c>
      <c r="J104" s="72">
        <v>3690.95</v>
      </c>
      <c r="K104" s="71">
        <f t="shared" si="6"/>
        <v>10723.630000000001</v>
      </c>
      <c r="L104" s="74">
        <f t="shared" si="7"/>
        <v>49276.369999999995</v>
      </c>
    </row>
    <row r="105" spans="4:12" ht="27.6" customHeight="1" x14ac:dyDescent="0.25">
      <c r="D105" s="72">
        <v>12000</v>
      </c>
      <c r="E105" s="101">
        <v>0</v>
      </c>
      <c r="F105" s="90">
        <f t="shared" si="5"/>
        <v>12000</v>
      </c>
      <c r="G105" s="72">
        <v>344.4</v>
      </c>
      <c r="H105" s="72">
        <v>0</v>
      </c>
      <c r="I105" s="72">
        <v>364.8</v>
      </c>
      <c r="J105" s="72">
        <v>25</v>
      </c>
      <c r="K105" s="71">
        <f t="shared" si="6"/>
        <v>734.2</v>
      </c>
      <c r="L105" s="74">
        <f t="shared" si="7"/>
        <v>11265.8</v>
      </c>
    </row>
    <row r="106" spans="4:12" ht="27.6" customHeight="1" x14ac:dyDescent="0.25">
      <c r="D106" s="72">
        <v>12000</v>
      </c>
      <c r="E106" s="101">
        <v>0</v>
      </c>
      <c r="F106" s="90">
        <f t="shared" si="5"/>
        <v>12000</v>
      </c>
      <c r="G106" s="72">
        <v>344.4</v>
      </c>
      <c r="H106" s="72">
        <v>0</v>
      </c>
      <c r="I106" s="72">
        <v>364.8</v>
      </c>
      <c r="J106" s="72">
        <v>25</v>
      </c>
      <c r="K106" s="71">
        <f t="shared" si="6"/>
        <v>734.2</v>
      </c>
      <c r="L106" s="74">
        <f t="shared" si="7"/>
        <v>11265.8</v>
      </c>
    </row>
    <row r="107" spans="4:12" ht="27.6" customHeight="1" x14ac:dyDescent="0.25">
      <c r="D107" s="72">
        <v>60000</v>
      </c>
      <c r="E107" s="101">
        <v>0</v>
      </c>
      <c r="F107" s="90">
        <f t="shared" si="5"/>
        <v>60000</v>
      </c>
      <c r="G107" s="72">
        <v>1722</v>
      </c>
      <c r="H107" s="72">
        <v>3486.68</v>
      </c>
      <c r="I107" s="72">
        <v>1824</v>
      </c>
      <c r="J107" s="72">
        <v>25</v>
      </c>
      <c r="K107" s="71">
        <f t="shared" si="6"/>
        <v>7057.68</v>
      </c>
      <c r="L107" s="74">
        <f t="shared" si="7"/>
        <v>52942.32</v>
      </c>
    </row>
    <row r="108" spans="4:12" ht="27.6" customHeight="1" x14ac:dyDescent="0.25">
      <c r="D108" s="72">
        <v>15400</v>
      </c>
      <c r="E108" s="101">
        <v>0</v>
      </c>
      <c r="F108" s="90">
        <f t="shared" si="5"/>
        <v>15400</v>
      </c>
      <c r="G108" s="72">
        <v>441.98</v>
      </c>
      <c r="H108" s="72">
        <v>0</v>
      </c>
      <c r="I108" s="72">
        <v>468.16</v>
      </c>
      <c r="J108" s="72">
        <v>25</v>
      </c>
      <c r="K108" s="71">
        <f t="shared" si="6"/>
        <v>935.1400000000001</v>
      </c>
      <c r="L108" s="74">
        <f t="shared" si="7"/>
        <v>14464.86</v>
      </c>
    </row>
    <row r="109" spans="4:12" ht="27.6" customHeight="1" x14ac:dyDescent="0.25">
      <c r="D109" s="72">
        <v>12000</v>
      </c>
      <c r="E109" s="101">
        <v>0</v>
      </c>
      <c r="F109" s="90">
        <f t="shared" si="5"/>
        <v>12000</v>
      </c>
      <c r="G109" s="72">
        <v>344.4</v>
      </c>
      <c r="H109" s="72">
        <v>0</v>
      </c>
      <c r="I109" s="72">
        <v>364.8</v>
      </c>
      <c r="J109" s="72">
        <v>25</v>
      </c>
      <c r="K109" s="71">
        <f t="shared" si="6"/>
        <v>734.2</v>
      </c>
      <c r="L109" s="74">
        <f t="shared" si="7"/>
        <v>11265.8</v>
      </c>
    </row>
    <row r="110" spans="4:12" ht="27.6" customHeight="1" x14ac:dyDescent="0.25">
      <c r="D110" s="72">
        <v>12000</v>
      </c>
      <c r="E110" s="101">
        <v>0</v>
      </c>
      <c r="F110" s="90">
        <f t="shared" si="5"/>
        <v>12000</v>
      </c>
      <c r="G110" s="72">
        <v>344.4</v>
      </c>
      <c r="H110" s="72">
        <v>0</v>
      </c>
      <c r="I110" s="72">
        <v>364.8</v>
      </c>
      <c r="J110" s="72">
        <v>25</v>
      </c>
      <c r="K110" s="71">
        <f t="shared" si="6"/>
        <v>734.2</v>
      </c>
      <c r="L110" s="74">
        <f t="shared" si="7"/>
        <v>11265.8</v>
      </c>
    </row>
    <row r="111" spans="4:12" ht="27.6" customHeight="1" x14ac:dyDescent="0.25">
      <c r="D111" s="72">
        <v>90000</v>
      </c>
      <c r="E111" s="101">
        <v>0</v>
      </c>
      <c r="F111" s="90">
        <f t="shared" si="5"/>
        <v>90000</v>
      </c>
      <c r="G111" s="72">
        <v>2583</v>
      </c>
      <c r="H111" s="72">
        <v>9753.1200000000008</v>
      </c>
      <c r="I111" s="72">
        <v>2736</v>
      </c>
      <c r="J111" s="72">
        <v>3125</v>
      </c>
      <c r="K111" s="71">
        <f t="shared" si="6"/>
        <v>18197.120000000003</v>
      </c>
      <c r="L111" s="74">
        <f t="shared" si="7"/>
        <v>71802.880000000005</v>
      </c>
    </row>
    <row r="112" spans="4:12" ht="27.6" customHeight="1" x14ac:dyDescent="0.25">
      <c r="D112" s="72">
        <v>24675</v>
      </c>
      <c r="E112" s="101">
        <v>0</v>
      </c>
      <c r="F112" s="90">
        <f t="shared" si="5"/>
        <v>24675</v>
      </c>
      <c r="G112" s="72">
        <v>708.17250000000001</v>
      </c>
      <c r="H112" s="72">
        <v>0</v>
      </c>
      <c r="I112" s="72">
        <v>750.12</v>
      </c>
      <c r="J112" s="72">
        <v>25</v>
      </c>
      <c r="K112" s="71">
        <f t="shared" si="6"/>
        <v>1483.2925</v>
      </c>
      <c r="L112" s="74">
        <f t="shared" si="7"/>
        <v>23191.7075</v>
      </c>
    </row>
    <row r="113" spans="4:12" ht="27.6" customHeight="1" x14ac:dyDescent="0.25">
      <c r="D113" s="72">
        <v>10600</v>
      </c>
      <c r="E113" s="101">
        <v>0</v>
      </c>
      <c r="F113" s="90">
        <f t="shared" si="5"/>
        <v>10600</v>
      </c>
      <c r="G113" s="72">
        <v>304.21999999999997</v>
      </c>
      <c r="H113" s="72">
        <v>0</v>
      </c>
      <c r="I113" s="72">
        <v>322.24</v>
      </c>
      <c r="J113" s="72">
        <v>25</v>
      </c>
      <c r="K113" s="71">
        <f t="shared" si="6"/>
        <v>651.46</v>
      </c>
      <c r="L113" s="74">
        <f t="shared" si="7"/>
        <v>9948.5400000000009</v>
      </c>
    </row>
    <row r="114" spans="4:12" ht="27.6" customHeight="1" x14ac:dyDescent="0.25">
      <c r="D114" s="72">
        <v>12000</v>
      </c>
      <c r="E114" s="101">
        <v>0</v>
      </c>
      <c r="F114" s="90">
        <f t="shared" si="5"/>
        <v>12000</v>
      </c>
      <c r="G114" s="72">
        <v>344.4</v>
      </c>
      <c r="H114" s="72">
        <v>0</v>
      </c>
      <c r="I114" s="72">
        <v>364.8</v>
      </c>
      <c r="J114" s="72">
        <v>25</v>
      </c>
      <c r="K114" s="71">
        <f t="shared" si="6"/>
        <v>734.2</v>
      </c>
      <c r="L114" s="74">
        <f t="shared" si="7"/>
        <v>11265.8</v>
      </c>
    </row>
    <row r="115" spans="4:12" ht="27.6" customHeight="1" x14ac:dyDescent="0.25">
      <c r="D115" s="92">
        <v>40000</v>
      </c>
      <c r="E115" s="101">
        <v>0</v>
      </c>
      <c r="F115" s="90">
        <f t="shared" si="5"/>
        <v>40000</v>
      </c>
      <c r="G115" s="72">
        <v>1148</v>
      </c>
      <c r="H115" s="72">
        <v>0</v>
      </c>
      <c r="I115" s="72">
        <v>1216</v>
      </c>
      <c r="J115" s="72">
        <v>13486.41</v>
      </c>
      <c r="K115" s="73">
        <f t="shared" si="6"/>
        <v>15850.41</v>
      </c>
      <c r="L115" s="74">
        <f t="shared" si="7"/>
        <v>24149.59</v>
      </c>
    </row>
    <row r="116" spans="4:12" ht="27.6" customHeight="1" x14ac:dyDescent="0.25">
      <c r="D116" s="92">
        <v>22000</v>
      </c>
      <c r="E116" s="101">
        <v>0</v>
      </c>
      <c r="F116" s="90">
        <f t="shared" si="5"/>
        <v>22000</v>
      </c>
      <c r="G116" s="72">
        <v>631.4</v>
      </c>
      <c r="H116" s="72">
        <v>0</v>
      </c>
      <c r="I116" s="72">
        <v>668.8</v>
      </c>
      <c r="J116" s="72">
        <v>25</v>
      </c>
      <c r="K116" s="71">
        <f t="shared" si="6"/>
        <v>1325.1999999999998</v>
      </c>
      <c r="L116" s="74">
        <f t="shared" si="7"/>
        <v>20674.8</v>
      </c>
    </row>
    <row r="117" spans="4:12" ht="27.6" customHeight="1" x14ac:dyDescent="0.25">
      <c r="D117" s="72">
        <v>29600</v>
      </c>
      <c r="E117" s="101">
        <v>0</v>
      </c>
      <c r="F117" s="90">
        <f t="shared" si="5"/>
        <v>29600</v>
      </c>
      <c r="G117" s="72">
        <v>849.52</v>
      </c>
      <c r="H117" s="72">
        <v>0</v>
      </c>
      <c r="I117" s="72">
        <v>899.84</v>
      </c>
      <c r="J117" s="72">
        <v>25</v>
      </c>
      <c r="K117" s="71">
        <f t="shared" si="6"/>
        <v>1774.3600000000001</v>
      </c>
      <c r="L117" s="74">
        <f t="shared" si="7"/>
        <v>27825.64</v>
      </c>
    </row>
    <row r="118" spans="4:12" ht="27.6" customHeight="1" x14ac:dyDescent="0.25">
      <c r="D118" s="72">
        <v>12000</v>
      </c>
      <c r="E118" s="101">
        <v>0</v>
      </c>
      <c r="F118" s="90">
        <f t="shared" si="5"/>
        <v>12000</v>
      </c>
      <c r="G118" s="72">
        <v>344.4</v>
      </c>
      <c r="H118" s="72">
        <v>0</v>
      </c>
      <c r="I118" s="72">
        <v>364.8</v>
      </c>
      <c r="J118" s="72">
        <v>25</v>
      </c>
      <c r="K118" s="71">
        <f t="shared" si="6"/>
        <v>734.2</v>
      </c>
      <c r="L118" s="74">
        <f t="shared" si="7"/>
        <v>11265.8</v>
      </c>
    </row>
    <row r="119" spans="4:12" ht="27.6" customHeight="1" x14ac:dyDescent="0.25">
      <c r="D119" s="72">
        <v>12000</v>
      </c>
      <c r="E119" s="101">
        <v>0</v>
      </c>
      <c r="F119" s="90">
        <f t="shared" si="5"/>
        <v>12000</v>
      </c>
      <c r="G119" s="72">
        <v>344.4</v>
      </c>
      <c r="H119" s="72">
        <v>0</v>
      </c>
      <c r="I119" s="72">
        <v>364.8</v>
      </c>
      <c r="J119" s="72">
        <v>25</v>
      </c>
      <c r="K119" s="71">
        <f t="shared" si="6"/>
        <v>734.2</v>
      </c>
      <c r="L119" s="74">
        <f t="shared" si="7"/>
        <v>11265.8</v>
      </c>
    </row>
    <row r="120" spans="4:12" ht="27.6" customHeight="1" x14ac:dyDescent="0.25">
      <c r="D120" s="72">
        <v>10600</v>
      </c>
      <c r="E120" s="101">
        <v>0</v>
      </c>
      <c r="F120" s="90">
        <f t="shared" si="5"/>
        <v>10600</v>
      </c>
      <c r="G120" s="72">
        <v>304.21999999999997</v>
      </c>
      <c r="H120" s="72">
        <v>0</v>
      </c>
      <c r="I120" s="72">
        <v>322.24</v>
      </c>
      <c r="J120" s="72">
        <v>25</v>
      </c>
      <c r="K120" s="71">
        <f t="shared" si="6"/>
        <v>651.46</v>
      </c>
      <c r="L120" s="74">
        <f t="shared" si="7"/>
        <v>9948.5400000000009</v>
      </c>
    </row>
    <row r="121" spans="4:12" ht="27.6" customHeight="1" x14ac:dyDescent="0.25">
      <c r="D121" s="72">
        <v>60000</v>
      </c>
      <c r="E121" s="101">
        <v>0</v>
      </c>
      <c r="F121" s="90">
        <f t="shared" si="5"/>
        <v>60000</v>
      </c>
      <c r="G121" s="72">
        <v>1722</v>
      </c>
      <c r="H121" s="72">
        <v>3486.68</v>
      </c>
      <c r="I121" s="72">
        <v>1824</v>
      </c>
      <c r="J121" s="72">
        <v>25</v>
      </c>
      <c r="K121" s="71">
        <f t="shared" si="6"/>
        <v>7057.68</v>
      </c>
      <c r="L121" s="74">
        <f t="shared" si="7"/>
        <v>52942.32</v>
      </c>
    </row>
    <row r="122" spans="4:12" ht="27.6" customHeight="1" x14ac:dyDescent="0.25">
      <c r="D122" s="72">
        <v>25000</v>
      </c>
      <c r="E122" s="101">
        <v>0</v>
      </c>
      <c r="F122" s="90">
        <f t="shared" si="5"/>
        <v>25000</v>
      </c>
      <c r="G122" s="72">
        <v>717.5</v>
      </c>
      <c r="H122" s="72">
        <v>0</v>
      </c>
      <c r="I122" s="72">
        <v>760</v>
      </c>
      <c r="J122" s="72">
        <v>25</v>
      </c>
      <c r="K122" s="71">
        <f t="shared" si="6"/>
        <v>1502.5</v>
      </c>
      <c r="L122" s="74">
        <f t="shared" si="7"/>
        <v>23497.5</v>
      </c>
    </row>
    <row r="123" spans="4:12" ht="27.6" customHeight="1" x14ac:dyDescent="0.25">
      <c r="D123" s="72">
        <v>90000</v>
      </c>
      <c r="E123" s="101">
        <v>0</v>
      </c>
      <c r="F123" s="90">
        <f t="shared" si="5"/>
        <v>90000</v>
      </c>
      <c r="G123" s="72">
        <v>2583</v>
      </c>
      <c r="H123" s="72">
        <v>9753.1200000000008</v>
      </c>
      <c r="I123" s="72">
        <v>2736</v>
      </c>
      <c r="J123" s="72">
        <v>5199.59</v>
      </c>
      <c r="K123" s="71">
        <f t="shared" si="6"/>
        <v>20271.71</v>
      </c>
      <c r="L123" s="74">
        <f t="shared" si="7"/>
        <v>69728.290000000008</v>
      </c>
    </row>
    <row r="124" spans="4:12" ht="27.6" customHeight="1" x14ac:dyDescent="0.25">
      <c r="D124" s="72">
        <v>50000</v>
      </c>
      <c r="E124" s="101">
        <v>0</v>
      </c>
      <c r="F124" s="90">
        <f t="shared" si="5"/>
        <v>50000</v>
      </c>
      <c r="G124" s="72">
        <v>1435</v>
      </c>
      <c r="H124" s="72">
        <v>1854</v>
      </c>
      <c r="I124" s="72">
        <v>1520</v>
      </c>
      <c r="J124" s="72">
        <v>25</v>
      </c>
      <c r="K124" s="71">
        <f t="shared" si="6"/>
        <v>4834</v>
      </c>
      <c r="L124" s="74">
        <f t="shared" si="7"/>
        <v>45166</v>
      </c>
    </row>
    <row r="125" spans="4:12" ht="27.6" customHeight="1" x14ac:dyDescent="0.25">
      <c r="D125" s="72">
        <v>22000</v>
      </c>
      <c r="E125" s="101">
        <v>0</v>
      </c>
      <c r="F125" s="90">
        <f t="shared" si="5"/>
        <v>22000</v>
      </c>
      <c r="G125" s="72">
        <v>631.4</v>
      </c>
      <c r="H125" s="72">
        <v>0</v>
      </c>
      <c r="I125" s="72">
        <v>668.8</v>
      </c>
      <c r="J125" s="72">
        <v>9018.75</v>
      </c>
      <c r="K125" s="71">
        <f t="shared" si="6"/>
        <v>10318.950000000001</v>
      </c>
      <c r="L125" s="74">
        <f t="shared" si="7"/>
        <v>11681.05</v>
      </c>
    </row>
    <row r="126" spans="4:12" ht="27.6" customHeight="1" x14ac:dyDescent="0.25">
      <c r="D126" s="72">
        <v>65000</v>
      </c>
      <c r="E126" s="101">
        <v>0</v>
      </c>
      <c r="F126" s="90">
        <f t="shared" si="5"/>
        <v>65000</v>
      </c>
      <c r="G126" s="72">
        <v>1865.5</v>
      </c>
      <c r="H126" s="72">
        <v>4427.58</v>
      </c>
      <c r="I126" s="72">
        <v>1976</v>
      </c>
      <c r="J126" s="72">
        <v>2125</v>
      </c>
      <c r="K126" s="71">
        <f t="shared" si="6"/>
        <v>10394.08</v>
      </c>
      <c r="L126" s="74">
        <f t="shared" si="7"/>
        <v>54605.919999999998</v>
      </c>
    </row>
    <row r="127" spans="4:12" ht="27.6" customHeight="1" x14ac:dyDescent="0.25">
      <c r="D127" s="72">
        <v>70000</v>
      </c>
      <c r="E127" s="101">
        <v>0</v>
      </c>
      <c r="F127" s="90">
        <f t="shared" si="5"/>
        <v>70000</v>
      </c>
      <c r="G127" s="72">
        <v>2009</v>
      </c>
      <c r="H127" s="72">
        <v>5368.48</v>
      </c>
      <c r="I127" s="72">
        <v>2128</v>
      </c>
      <c r="J127" s="72">
        <v>5072.6000000000004</v>
      </c>
      <c r="K127" s="71">
        <f t="shared" si="6"/>
        <v>14578.08</v>
      </c>
      <c r="L127" s="74">
        <f t="shared" si="7"/>
        <v>55421.919999999998</v>
      </c>
    </row>
    <row r="128" spans="4:12" ht="27.6" customHeight="1" x14ac:dyDescent="0.25">
      <c r="D128" s="93">
        <v>25000</v>
      </c>
      <c r="E128" s="101">
        <v>0</v>
      </c>
      <c r="F128" s="90">
        <f t="shared" si="5"/>
        <v>25000</v>
      </c>
      <c r="G128" s="72">
        <v>717.5</v>
      </c>
      <c r="H128" s="72">
        <v>0</v>
      </c>
      <c r="I128" s="72">
        <v>760</v>
      </c>
      <c r="J128" s="72">
        <v>25</v>
      </c>
      <c r="K128" s="71">
        <f t="shared" si="6"/>
        <v>1502.5</v>
      </c>
      <c r="L128" s="74">
        <f t="shared" si="7"/>
        <v>23497.5</v>
      </c>
    </row>
    <row r="129" spans="4:12" ht="27.6" customHeight="1" x14ac:dyDescent="0.25">
      <c r="D129" s="72">
        <v>12000</v>
      </c>
      <c r="E129" s="101">
        <v>0</v>
      </c>
      <c r="F129" s="90">
        <f t="shared" si="5"/>
        <v>12000</v>
      </c>
      <c r="G129" s="72">
        <v>344.4</v>
      </c>
      <c r="H129" s="72">
        <v>0</v>
      </c>
      <c r="I129" s="72">
        <v>364.8</v>
      </c>
      <c r="J129" s="72">
        <v>25</v>
      </c>
      <c r="K129" s="71">
        <f t="shared" si="6"/>
        <v>734.2</v>
      </c>
      <c r="L129" s="74">
        <f t="shared" si="7"/>
        <v>11265.8</v>
      </c>
    </row>
    <row r="130" spans="4:12" ht="27.6" customHeight="1" x14ac:dyDescent="0.25">
      <c r="D130" s="72">
        <v>12000</v>
      </c>
      <c r="E130" s="101">
        <v>0</v>
      </c>
      <c r="F130" s="90">
        <f t="shared" si="5"/>
        <v>12000</v>
      </c>
      <c r="G130" s="72">
        <v>344.4</v>
      </c>
      <c r="H130" s="72">
        <v>0</v>
      </c>
      <c r="I130" s="72">
        <v>364.8</v>
      </c>
      <c r="J130" s="72">
        <v>25</v>
      </c>
      <c r="K130" s="71">
        <f t="shared" si="6"/>
        <v>734.2</v>
      </c>
      <c r="L130" s="74">
        <f t="shared" si="7"/>
        <v>11265.8</v>
      </c>
    </row>
    <row r="131" spans="4:12" ht="27.6" customHeight="1" x14ac:dyDescent="0.25">
      <c r="D131" s="72">
        <v>60000</v>
      </c>
      <c r="E131" s="101">
        <v>0</v>
      </c>
      <c r="F131" s="90">
        <f t="shared" si="5"/>
        <v>60000</v>
      </c>
      <c r="G131" s="72">
        <v>1722</v>
      </c>
      <c r="H131" s="72">
        <v>3486.68</v>
      </c>
      <c r="I131" s="72">
        <v>1824</v>
      </c>
      <c r="J131" s="72">
        <v>1325</v>
      </c>
      <c r="K131" s="71">
        <f t="shared" si="6"/>
        <v>8357.68</v>
      </c>
      <c r="L131" s="74">
        <f>F131-K131</f>
        <v>51642.32</v>
      </c>
    </row>
    <row r="1048525" spans="11:11" ht="27.6" customHeight="1" x14ac:dyDescent="0.25">
      <c r="K1048525" s="94">
        <f>SUM(K21)</f>
        <v>0</v>
      </c>
    </row>
  </sheetData>
  <mergeCells count="8">
    <mergeCell ref="J27:L27"/>
    <mergeCell ref="F25:G25"/>
    <mergeCell ref="F27:G27"/>
    <mergeCell ref="B2:C4"/>
    <mergeCell ref="D2:P2"/>
    <mergeCell ref="D3:P3"/>
    <mergeCell ref="D4:P4"/>
    <mergeCell ref="J25:L25"/>
  </mergeCells>
  <pageMargins left="0.7" right="0.7" top="0.75" bottom="0.75" header="0.3" footer="0.3"/>
  <pageSetup paperSize="5" scale="51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TEMPORAL</vt:lpstr>
      <vt:lpstr> FIJA </vt:lpstr>
      <vt:lpstr>SEGURIDAD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Wanda Valdez</dc:creator>
  <cp:lastModifiedBy>Nilza Sosa</cp:lastModifiedBy>
  <cp:lastPrinted>2024-05-16T15:32:55Z</cp:lastPrinted>
  <dcterms:created xsi:type="dcterms:W3CDTF">2024-03-06T13:27:55Z</dcterms:created>
  <dcterms:modified xsi:type="dcterms:W3CDTF">2024-05-21T12:13:08Z</dcterms:modified>
</cp:coreProperties>
</file>