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305FF538-A013-451F-BD2A-4212D668D9BE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Presupuesto'!$A$2:$K$106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8" i="2" l="1"/>
  <c r="K67" i="2"/>
  <c r="K66" i="2"/>
  <c r="K39" i="2"/>
  <c r="K37" i="2"/>
  <c r="K32" i="2"/>
  <c r="K33" i="2"/>
  <c r="K31" i="2"/>
  <c r="K29" i="2"/>
  <c r="K28" i="2"/>
  <c r="K27" i="2"/>
  <c r="K25" i="2"/>
  <c r="K21" i="2"/>
  <c r="K20" i="2"/>
  <c r="K19" i="2"/>
  <c r="K16" i="2"/>
  <c r="K15" i="2"/>
  <c r="K14" i="2"/>
  <c r="K13" i="2"/>
  <c r="J28" i="2"/>
  <c r="J20" i="2" s="1"/>
  <c r="I14" i="2"/>
  <c r="I15" i="2"/>
  <c r="J66" i="2"/>
  <c r="K57" i="2"/>
  <c r="K56" i="2"/>
  <c r="J30" i="2"/>
  <c r="J21" i="2"/>
  <c r="J19" i="2"/>
  <c r="J15" i="2"/>
  <c r="K34" i="2"/>
  <c r="K35" i="2"/>
  <c r="I66" i="2"/>
  <c r="I39" i="2"/>
  <c r="I30" i="2" s="1"/>
  <c r="I29" i="2"/>
  <c r="I20" i="2" s="1"/>
  <c r="I27" i="2"/>
  <c r="I19" i="2"/>
  <c r="J14" i="2" l="1"/>
  <c r="J13" i="2" s="1"/>
  <c r="I13" i="2"/>
  <c r="H20" i="2"/>
  <c r="H66" i="2"/>
  <c r="H30" i="2"/>
  <c r="H14" i="2"/>
  <c r="G67" i="2"/>
  <c r="G66" i="2" s="1"/>
  <c r="G31" i="2"/>
  <c r="G30" i="2" s="1"/>
  <c r="G21" i="2"/>
  <c r="G28" i="2"/>
  <c r="G19" i="2"/>
  <c r="G15" i="2"/>
  <c r="G20" i="2" l="1"/>
  <c r="H13" i="2"/>
  <c r="H78" i="2" s="1"/>
  <c r="G14" i="2"/>
  <c r="F67" i="2"/>
  <c r="F56" i="2"/>
  <c r="F39" i="2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F20" i="2"/>
  <c r="F14" i="2"/>
  <c r="F30" i="2"/>
  <c r="D30" i="2"/>
  <c r="E37" i="2"/>
  <c r="E30" i="2" s="1"/>
  <c r="E28" i="2"/>
  <c r="E27" i="2"/>
  <c r="E19" i="2"/>
  <c r="E15" i="2"/>
  <c r="K30" i="2" l="1"/>
  <c r="F13" i="2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K78" i="2" s="1"/>
  <c r="B20" i="2"/>
  <c r="B66" i="2"/>
  <c r="C56" i="2"/>
  <c r="C30" i="2"/>
  <c r="C20" i="2"/>
  <c r="C14" i="2"/>
  <c r="B30" i="2"/>
  <c r="D90" i="2" l="1"/>
  <c r="K90" i="2" s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<sst xmlns="http://schemas.openxmlformats.org/spreadsheetml/2006/main" count="105" uniqueCount="105">
  <si>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</si>
  <si>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</si>
  <si>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</si>
  <si>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</si>
  <si>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</si>
  <si>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</si>
  <si>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</si>
  <si>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</si>
  <si>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</si>
  <si>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</si>
  <si>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</si>
  <si>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</si>
  <si>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</si>
  <si>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</si>
  <si>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</si>
  <si>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</si>
  <si>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</si>
  <si>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</si>
  <si>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</si>
  <si>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</si>
  <si>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</si>
  <si>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</si>
  <si>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</si>
  <si>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</si>
  <si>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</si>
  <si>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</si>
  <si>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</si>
  <si>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</si>
  <si>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</si>
  <si>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</si>
  <si>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</si>
  <si>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</si>
  <si>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</si>
  <si>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</si>
  <si>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</si>
  <si>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</si>
  <si>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</si>
  <si>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</si>
  <si>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</si>
  <si>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</si>
  <si>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</si>
  <si>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</si>
  <si>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</si>
  <si>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</si>
  <si>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</si>
  <si>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</si>
  <si>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</si>
  <si>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</si>
  <si>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</si>
  <si>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</si>
  <si>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</si>
  <si>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</si>
  <si>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</si>
  <si>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</si>
  <si>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</si>
  <si>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</si>
  <si>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</si>
  <si>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</si>
  <si>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</si>
  <si>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</si>
  <si>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</si>
  <si>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</si>
  <si>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</si>
  <si>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</si>
  <si>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</si>
  <si>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</si>
  <si>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</si>
  <si>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</si>
  <si>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</si>
  <si>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</si>
  <si>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</si>
  <si>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</si>
  <si>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</si>
  <si>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</si>
  <si>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</si>
  <si>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</si>
  <si>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</si>
  <si>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</si>
  <si>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</si>
  <si>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</si>
  <si>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</si>
  <si>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</si>
  <si>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</si>
  <si>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</si>
  <si>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</si>
  <si>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</si>
  <si>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</si>
  <si>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</si>
  <si>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</si>
  <si>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</si>
  <si>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</si>
  <si>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</si>
  <si>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</si>
  <si>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</si>
  <si>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</si>
  <si>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      </t>
  </si>
  <si>
    <t xml:space="preserve">ENERO </t>
  </si>
  <si>
    <t>TOTAL</t>
  </si>
  <si>
    <t>FEBRERO</t>
  </si>
  <si>
    <t>MARZO</t>
  </si>
  <si>
    <t>ABRIL</t>
  </si>
  <si>
    <t>.</t>
  </si>
  <si>
    <t xml:space="preserve">MAYO 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</si>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</sst>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4" fillId="0" borderId="0" xfId="0" applyNumberFormat="1" applyFont="1"/>
    <xf numFmtId="43" fontId="2" fillId="4" borderId="9" xfId="0" applyNumberFormat="1" applyFont="1" applyFill="1" applyBorder="1"/>
    <xf numFmtId="43" fontId="2" fillId="0" borderId="0" xfId="1" applyFont="1" applyAlignment="1"/>
    <xf numFmtId="43" fontId="2" fillId="4" borderId="0" xfId="1" applyFont="1" applyFill="1" applyBorder="1" applyAlignment="1">
      <alignment horizontal="left"/>
    </xf>
    <xf numFmtId="43" fontId="6" fillId="0" borderId="15" xfId="1" applyFont="1" applyBorder="1"/>
    <xf numFmtId="43" fontId="6" fillId="0" borderId="24" xfId="1" applyFont="1" applyBorder="1"/>
    <xf numFmtId="0" fontId="5" fillId="4" borderId="0" xfId="0" applyFont="1" applyFill="1"/>
    <xf numFmtId="43" fontId="6" fillId="4" borderId="0" xfId="1" applyFont="1" applyFill="1" applyBorder="1" applyAlignment="1">
      <alignment horizontal="center"/>
    </xf>
    <xf numFmtId="0" fontId="6" fillId="4" borderId="0" xfId="0" applyFont="1" applyFill="1"/>
    <xf numFmtId="43" fontId="6" fillId="4" borderId="0" xfId="0" applyNumberFormat="1" applyFont="1" applyFill="1"/>
    <xf numFmtId="0" fontId="2" fillId="4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43" fontId="7" fillId="4" borderId="0" xfId="1" applyFont="1" applyFill="1" applyBorder="1" applyAlignment="1">
      <alignment horizontal="center"/>
    </xf>
    <xf numFmtId="0" fontId="2" fillId="4" borderId="0" xfId="0" applyFont="1" applyFill="1" applyAlignment="1">
      <alignment horizontal="right"/>
    </xf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6"/>
  <sheetViews>
    <sheetView showGridLines="0" tabSelected="1" topLeftCell="I32" zoomScaleNormal="100" workbookViewId="0">
      <selection activeCell="M45" sqref="M45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10" width="21.5546875" style="1" customWidth="1"/>
    <col min="11" max="11" width="22.5546875" style="1" customWidth="1"/>
    <col min="12" max="12" width="20.88671875" style="1" customWidth="1"/>
    <col min="13" max="13" width="19.5546875" style="1" customWidth="1"/>
    <col min="14" max="14" width="21.44140625" style="1" customWidth="1"/>
    <col min="15" max="15" width="18.77734375" style="1" customWidth="1"/>
    <col min="16" max="16" width="18.44140625" style="1" customWidth="1"/>
    <col min="17" max="17" width="20.88671875" style="1" customWidth="1"/>
    <col min="18" max="18" width="22.44140625" style="1" customWidth="1"/>
    <col min="19" max="19" width="20.21875" style="1" customWidth="1"/>
    <col min="20" max="25" width="18.77734375" style="1" customWidth="1"/>
    <col min="26" max="28" width="19.5546875" style="1" customWidth="1"/>
    <col min="29" max="29" width="12.77734375" style="1" bestFit="1" customWidth="1"/>
    <col min="30" max="30" width="18.33203125" style="1" bestFit="1" customWidth="1"/>
    <col min="31" max="31" width="18.33203125" style="1" customWidth="1"/>
    <col min="32" max="16384" width="9.109375" style="1"/>
  </cols>
  <sheetData>
    <row r="1" spans="1:32" ht="10.199999999999999" hidden="1" customHeight="1" x14ac:dyDescent="0.2"/>
    <row r="2" spans="1:32" hidden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t="33.6" customHeight="1" x14ac:dyDescent="0.2">
      <c r="A7" s="1" t="e" vm="1">
        <v>#VALUE!</v>
      </c>
      <c r="B7" s="2"/>
      <c r="C7" s="2"/>
    </row>
    <row r="8" spans="1:32" s="3" customFormat="1" ht="12.6" customHeight="1" x14ac:dyDescent="0.25">
      <c r="A8" s="90" t="s">
        <v>85</v>
      </c>
      <c r="B8" s="90"/>
      <c r="C8" s="90"/>
      <c r="M8" s="72"/>
      <c r="N8" s="74"/>
      <c r="O8" s="72"/>
      <c r="P8" s="48"/>
    </row>
    <row r="9" spans="1:32" s="3" customFormat="1" ht="13.2" customHeight="1" x14ac:dyDescent="0.25">
      <c r="A9" s="90" t="s">
        <v>86</v>
      </c>
      <c r="B9" s="90"/>
      <c r="C9" s="90"/>
      <c r="M9" s="48"/>
      <c r="P9" s="72"/>
      <c r="AD9" s="48"/>
    </row>
    <row r="10" spans="1:32" s="3" customFormat="1" ht="18" customHeight="1" x14ac:dyDescent="0.25">
      <c r="A10" s="90" t="s">
        <v>88</v>
      </c>
      <c r="B10" s="90"/>
      <c r="C10" s="90"/>
      <c r="M10" s="72"/>
      <c r="N10" s="48"/>
      <c r="AD10" s="48"/>
    </row>
    <row r="11" spans="1:32" s="3" customFormat="1" ht="19.95" customHeight="1" thickBot="1" x14ac:dyDescent="0.3">
      <c r="A11" s="91" t="s">
        <v>36</v>
      </c>
      <c r="B11" s="91"/>
      <c r="C11" s="91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spans="1:32" ht="14.4" customHeight="1" thickBot="1" x14ac:dyDescent="0.25">
      <c r="A12" s="4" t="s">
        <v>0</v>
      </c>
      <c r="B12" s="45" t="s">
        <v>37</v>
      </c>
      <c r="C12" s="46" t="s">
        <v>38</v>
      </c>
      <c r="D12" s="66" t="s">
        <v>96</v>
      </c>
      <c r="E12" s="67" t="s">
        <v>98</v>
      </c>
      <c r="F12" s="69" t="s">
        <v>99</v>
      </c>
      <c r="G12" s="69" t="s">
        <v>100</v>
      </c>
      <c r="H12" s="69" t="s">
        <v>102</v>
      </c>
      <c r="I12" s="69" t="s">
        <v>103</v>
      </c>
      <c r="J12" s="69" t="s">
        <v>104</v>
      </c>
      <c r="K12" s="68" t="s">
        <v>97</v>
      </c>
      <c r="L12" s="56"/>
      <c r="N12" s="81"/>
      <c r="O12" s="56"/>
      <c r="P12" s="56"/>
      <c r="Q12" s="56"/>
      <c r="R12" s="82"/>
      <c r="S12" s="83"/>
      <c r="T12" s="53"/>
      <c r="U12" s="53"/>
      <c r="V12" s="61"/>
      <c r="W12" s="61"/>
      <c r="X12" s="23"/>
      <c r="Y12" s="23"/>
    </row>
    <row r="13" spans="1:32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184743591.41</v>
      </c>
      <c r="J13" s="43">
        <f>J14+J20+J30+J56+J66</f>
        <v>33215361.93</v>
      </c>
      <c r="K13" s="43">
        <f>D13+E13+F13+G13+H13+I13+J13</f>
        <v>1774925321.5800004</v>
      </c>
      <c r="L13" s="55"/>
      <c r="N13" s="57"/>
      <c r="O13" s="57"/>
      <c r="P13" s="57"/>
      <c r="Q13" s="57"/>
      <c r="R13" s="57"/>
      <c r="S13" s="53"/>
      <c r="T13" s="57"/>
      <c r="U13" s="57"/>
      <c r="V13" s="57"/>
      <c r="W13" s="57"/>
      <c r="X13" s="57"/>
      <c r="Y13" s="57"/>
    </row>
    <row r="14" spans="1:32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I19+I16+I15</f>
        <v>11131111.359999999</v>
      </c>
      <c r="J14" s="42">
        <f>J19+J16+J15</f>
        <v>11683073.15</v>
      </c>
      <c r="K14" s="42">
        <f>D14+E14+F14+G14+H14+I14+J14</f>
        <v>82109003.219999999</v>
      </c>
      <c r="L14" s="55"/>
      <c r="N14" s="58"/>
      <c r="O14" s="58"/>
      <c r="P14" s="84"/>
      <c r="Q14" s="58"/>
      <c r="R14" s="58"/>
      <c r="S14" s="58"/>
      <c r="T14" s="58"/>
      <c r="U14" s="58"/>
      <c r="V14" s="58"/>
      <c r="W14" s="58"/>
      <c r="X14" s="58"/>
      <c r="Y14" s="58"/>
      <c r="Z14" s="50"/>
      <c r="AA14" s="50"/>
    </row>
    <row r="15" spans="1:32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5471045+260000+4208503</f>
        <v>9939548</v>
      </c>
      <c r="K15" s="15">
        <f>D15+E15+F15+G15+H15+I15+J15</f>
        <v>70216223.170000002</v>
      </c>
      <c r="L15" s="49"/>
      <c r="N15" s="61"/>
      <c r="O15" s="57"/>
      <c r="P15" s="57"/>
      <c r="Q15" s="57"/>
      <c r="R15" s="57"/>
      <c r="S15" s="77"/>
      <c r="T15" s="57"/>
      <c r="U15" s="57"/>
      <c r="V15" s="57"/>
      <c r="W15" s="57"/>
      <c r="X15" s="57"/>
      <c r="Y15" s="57"/>
      <c r="Z15" s="7"/>
      <c r="AA15" s="7"/>
    </row>
    <row r="16" spans="1:32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54">
        <v>260000</v>
      </c>
      <c r="K16" s="15">
        <f>D16+E16+F16+G16+H16+I16+J16</f>
        <v>1820000</v>
      </c>
      <c r="L16" s="49"/>
      <c r="N16" s="61"/>
      <c r="O16" s="57"/>
      <c r="P16" s="57"/>
      <c r="Q16" s="57"/>
      <c r="R16" s="57"/>
      <c r="S16" s="60"/>
      <c r="T16" s="57"/>
      <c r="U16" s="57"/>
      <c r="V16" s="57"/>
      <c r="W16" s="57"/>
      <c r="X16" s="52"/>
      <c r="Y16" s="52"/>
      <c r="AE16" s="49"/>
      <c r="AF16" s="49"/>
    </row>
    <row r="17" spans="1:33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15"/>
      <c r="L17" s="49"/>
      <c r="N17" s="61"/>
      <c r="O17" s="57"/>
      <c r="P17" s="57"/>
      <c r="Q17" s="57"/>
      <c r="R17" s="57"/>
      <c r="S17" s="53"/>
      <c r="T17" s="83"/>
      <c r="U17" s="83"/>
      <c r="V17" s="83"/>
      <c r="W17" s="83"/>
      <c r="X17" s="51"/>
      <c r="Y17" s="51"/>
      <c r="AE17" s="49"/>
      <c r="AF17" s="49"/>
    </row>
    <row r="18" spans="1:33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15"/>
      <c r="L18" s="49"/>
      <c r="N18" s="53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AE18" s="49"/>
      <c r="AF18" s="49"/>
    </row>
    <row r="19" spans="1:33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351881.31+356494.2+42256.26+18343+18460+2195.78+290018.09+294543.72+32371</f>
        <v>1406563.36</v>
      </c>
      <c r="J19" s="39">
        <f>383786.31+388444.2+46097.82+18434+18460+2195.78+294272.09+298803.72+33031.23</f>
        <v>1483525.15</v>
      </c>
      <c r="K19" s="39">
        <f>D19+E19+F19+G19+H19+I19+J19</f>
        <v>10072780.050000001</v>
      </c>
      <c r="L19" s="49"/>
      <c r="N19" s="56"/>
      <c r="O19" s="81"/>
      <c r="P19" s="81"/>
      <c r="Q19" s="81"/>
      <c r="R19" s="81"/>
      <c r="S19" s="53"/>
      <c r="T19" s="53"/>
      <c r="U19" s="53"/>
      <c r="V19" s="53"/>
      <c r="W19" s="53"/>
      <c r="X19" s="53"/>
      <c r="Y19" s="53"/>
      <c r="Z19" s="7"/>
      <c r="AA19" s="7"/>
      <c r="AE19" s="49"/>
      <c r="AF19" s="49"/>
    </row>
    <row r="20" spans="1:33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I29+I28+I27+I25</f>
        <v>16141692.390000001</v>
      </c>
      <c r="J20" s="43">
        <f>J29+J28+J27+J25+J21</f>
        <v>15259382.530000001</v>
      </c>
      <c r="K20" s="43">
        <f>D20+E20+F20+G20+H20+I20+J20</f>
        <v>107078049.53000002</v>
      </c>
      <c r="L20" s="55"/>
      <c r="N20" s="57"/>
      <c r="O20" s="57"/>
      <c r="P20" s="57"/>
      <c r="Q20" s="57"/>
      <c r="R20" s="57"/>
      <c r="S20" s="53"/>
      <c r="T20" s="53"/>
      <c r="U20" s="53"/>
      <c r="V20" s="53"/>
      <c r="W20" s="53"/>
      <c r="X20" s="53"/>
      <c r="Y20" s="53"/>
      <c r="AE20" s="49"/>
      <c r="AF20" s="49"/>
    </row>
    <row r="21" spans="1:33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395803.43+39001.85+157541.26</f>
        <v>592346.54</v>
      </c>
      <c r="K21" s="40">
        <f>E21+F21+G21+H21+J21</f>
        <v>2965175.32</v>
      </c>
      <c r="L21" s="49"/>
      <c r="N21" s="53"/>
      <c r="O21" s="57"/>
      <c r="P21" s="57"/>
      <c r="Q21" s="57"/>
      <c r="R21" s="57"/>
      <c r="S21" s="53"/>
      <c r="T21" s="53"/>
      <c r="U21" s="53"/>
      <c r="V21" s="53"/>
      <c r="W21" s="53"/>
      <c r="AA21" s="23"/>
      <c r="AE21" s="49"/>
      <c r="AF21" s="49"/>
    </row>
    <row r="22" spans="1:33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1"/>
      <c r="G22" s="71"/>
      <c r="H22" s="71"/>
      <c r="I22" s="71"/>
      <c r="J22" s="71"/>
      <c r="K22" s="15"/>
      <c r="L22" s="49"/>
      <c r="N22" s="53"/>
      <c r="O22" s="57"/>
      <c r="P22" s="57"/>
      <c r="Q22" s="57"/>
      <c r="R22" s="53"/>
      <c r="S22" s="83"/>
      <c r="T22" s="56"/>
      <c r="U22" s="56"/>
      <c r="V22" s="85"/>
      <c r="W22" s="53"/>
      <c r="AB22" s="51"/>
      <c r="AE22" s="49"/>
      <c r="AF22" s="49"/>
    </row>
    <row r="23" spans="1:33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15"/>
      <c r="L23" s="49"/>
      <c r="N23" s="53"/>
      <c r="O23" s="57"/>
      <c r="P23" s="57"/>
      <c r="Q23" s="53"/>
      <c r="R23" s="53"/>
      <c r="S23" s="57"/>
      <c r="T23" s="57"/>
      <c r="U23" s="57"/>
      <c r="V23" s="57"/>
      <c r="W23" s="53"/>
      <c r="AE23" s="49"/>
      <c r="AF23" s="49"/>
    </row>
    <row r="24" spans="1:33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15"/>
      <c r="L24" s="49"/>
      <c r="N24" s="56"/>
      <c r="O24" s="56"/>
      <c r="P24" s="56"/>
      <c r="Q24" s="56"/>
      <c r="R24" s="56"/>
      <c r="S24" s="56"/>
      <c r="T24" s="81"/>
      <c r="U24" s="86"/>
      <c r="V24" s="53"/>
      <c r="W24" s="53"/>
      <c r="AF24" s="49"/>
      <c r="AG24" s="49"/>
    </row>
    <row r="25" spans="1:33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v>1449526.98</v>
      </c>
      <c r="K25" s="15">
        <f>I25+J25</f>
        <v>5787726.3100000005</v>
      </c>
      <c r="L25" s="49"/>
      <c r="N25" s="57"/>
      <c r="O25" s="57"/>
      <c r="P25" s="57"/>
      <c r="Q25" s="57"/>
      <c r="R25" s="57"/>
      <c r="S25" s="57"/>
      <c r="T25" s="57"/>
      <c r="U25" s="57"/>
      <c r="V25" s="57"/>
      <c r="W25" s="53"/>
      <c r="AF25" s="49"/>
      <c r="AG25" s="49"/>
    </row>
    <row r="26" spans="1:33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15"/>
      <c r="L26" s="49"/>
      <c r="N26" s="57"/>
      <c r="O26" s="53"/>
      <c r="P26" s="57"/>
      <c r="Q26" s="57"/>
      <c r="R26" s="57"/>
      <c r="S26" s="57"/>
      <c r="T26" s="53"/>
      <c r="U26" s="53"/>
      <c r="V26" s="53"/>
      <c r="W26" s="53"/>
      <c r="AC26" s="51"/>
      <c r="AF26" s="49"/>
      <c r="AG26" s="49"/>
    </row>
    <row r="27" spans="1:33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f>354000+1237363.91</f>
        <v>1591363.91</v>
      </c>
      <c r="J27" s="7">
        <v>205391.16</v>
      </c>
      <c r="K27" s="15">
        <f>E27+H27+I27+J27</f>
        <v>2015625.41</v>
      </c>
      <c r="L27" s="61"/>
      <c r="N27" s="57"/>
      <c r="O27" s="53"/>
      <c r="P27" s="57"/>
      <c r="Q27" s="57"/>
      <c r="R27" s="57"/>
      <c r="S27" s="57"/>
      <c r="T27" s="56"/>
      <c r="U27" s="56"/>
      <c r="V27" s="83"/>
      <c r="W27" s="53"/>
    </row>
    <row r="28" spans="1:33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v>10877866</v>
      </c>
      <c r="J28" s="15">
        <f>973952.85+790600+3008815+8188648</f>
        <v>12962015.85</v>
      </c>
      <c r="K28" s="15">
        <f>D28+E28+F28+G28+H28+I28+J28</f>
        <v>95587981.019999996</v>
      </c>
      <c r="L28" s="49"/>
      <c r="M28" s="53"/>
      <c r="N28" s="57"/>
      <c r="O28" s="53"/>
      <c r="P28" s="57"/>
      <c r="Q28" s="57"/>
      <c r="R28" s="57"/>
      <c r="S28" s="57"/>
      <c r="T28" s="56"/>
      <c r="U28" s="70"/>
      <c r="V28" s="53"/>
      <c r="W28" s="53"/>
      <c r="AB28" s="23"/>
      <c r="AF28" s="23"/>
    </row>
    <row r="29" spans="1:33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64900-(730636.85)</f>
        <v>-665736.85</v>
      </c>
      <c r="J29" s="39">
        <v>50102</v>
      </c>
      <c r="K29" s="39">
        <f>E29+G29+H29+I29+J29</f>
        <v>311937.63</v>
      </c>
      <c r="L29" s="49"/>
      <c r="M29" s="53"/>
      <c r="N29" s="57"/>
      <c r="O29" s="53"/>
      <c r="P29" s="53"/>
      <c r="Q29" s="53"/>
      <c r="R29" s="53"/>
      <c r="S29" s="57"/>
      <c r="T29" s="57"/>
      <c r="U29" s="70"/>
      <c r="V29" s="59"/>
      <c r="W29" s="59"/>
      <c r="X29" s="59"/>
      <c r="Y29" s="59"/>
      <c r="Z29" s="59"/>
    </row>
    <row r="30" spans="1:33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J37+J39</f>
        <v>838236.25</v>
      </c>
      <c r="K30" s="43">
        <f>D30+F30+E30+G30+H30</f>
        <v>4563970.6900000004</v>
      </c>
      <c r="L30" s="55"/>
      <c r="M30" s="61"/>
      <c r="N30" s="56"/>
      <c r="O30" s="56"/>
      <c r="P30" s="56"/>
      <c r="Q30" s="56"/>
      <c r="R30" s="56"/>
      <c r="S30" s="81"/>
      <c r="T30" s="81"/>
      <c r="U30" s="56"/>
      <c r="V30" s="73"/>
      <c r="W30" s="53"/>
      <c r="X30" s="57"/>
      <c r="Y30" s="57"/>
      <c r="Z30" s="57"/>
      <c r="AC30" s="7"/>
      <c r="AF30" s="7"/>
    </row>
    <row r="31" spans="1:33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/>
      <c r="K31" s="40">
        <f>E31+F31+G31+H31</f>
        <v>354628.87</v>
      </c>
      <c r="L31" s="49"/>
      <c r="M31" s="53"/>
      <c r="N31" s="57"/>
      <c r="O31" s="57"/>
      <c r="P31" s="57"/>
      <c r="Q31" s="57"/>
      <c r="R31" s="57"/>
      <c r="S31" s="57"/>
      <c r="T31" s="70"/>
      <c r="U31" s="57"/>
      <c r="V31" s="60"/>
      <c r="W31" s="60"/>
      <c r="X31" s="60"/>
      <c r="Y31" s="60"/>
      <c r="AB31" s="23"/>
    </row>
    <row r="32" spans="1:33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7"/>
      <c r="K32" s="15">
        <f>E32+F32+H32+I32</f>
        <v>110116.08</v>
      </c>
      <c r="L32" s="49"/>
      <c r="M32" s="53"/>
      <c r="N32" s="57"/>
      <c r="O32" s="57"/>
      <c r="P32" s="57"/>
      <c r="Q32" s="57"/>
      <c r="R32" s="57"/>
      <c r="S32" s="70"/>
      <c r="T32" s="57"/>
      <c r="U32" s="57"/>
      <c r="V32" s="60"/>
      <c r="W32" s="53"/>
      <c r="X32" s="53"/>
      <c r="Y32" s="53"/>
      <c r="AB32" s="23"/>
    </row>
    <row r="33" spans="1:29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/>
      <c r="K33" s="15">
        <f>H33</f>
        <v>75787.27</v>
      </c>
      <c r="L33" s="49"/>
      <c r="M33" s="53"/>
      <c r="N33" s="57"/>
      <c r="O33" s="57"/>
      <c r="P33" s="57"/>
      <c r="Q33" s="57"/>
      <c r="R33" s="57"/>
      <c r="S33" s="70"/>
      <c r="T33" s="57"/>
      <c r="U33" s="57"/>
      <c r="V33" s="60"/>
      <c r="W33" s="53"/>
      <c r="X33" s="53"/>
      <c r="Y33" s="53"/>
      <c r="Z33" s="53"/>
      <c r="AC33" s="23"/>
    </row>
    <row r="34" spans="1:29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/>
      <c r="K34" s="15">
        <f>F34</f>
        <v>51299.35</v>
      </c>
      <c r="L34" s="49"/>
      <c r="M34" s="53"/>
      <c r="N34" s="53"/>
      <c r="O34" s="53"/>
      <c r="P34" s="53"/>
      <c r="Q34" s="53"/>
      <c r="R34" s="53"/>
      <c r="S34" s="70"/>
      <c r="T34" s="57"/>
      <c r="U34" s="53"/>
      <c r="V34" s="53"/>
      <c r="W34" s="53"/>
      <c r="X34" s="53"/>
      <c r="Y34" s="53"/>
      <c r="Z34" s="53"/>
      <c r="AC34" s="23"/>
    </row>
    <row r="35" spans="1:29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/>
      <c r="K35" s="15">
        <f>E35+F35+H35</f>
        <v>94117.98</v>
      </c>
      <c r="L35" s="49"/>
      <c r="M35" s="53"/>
      <c r="N35" s="53"/>
      <c r="O35" s="53"/>
      <c r="P35" s="53"/>
      <c r="Q35" s="53"/>
      <c r="R35" s="53"/>
      <c r="S35" s="87"/>
      <c r="T35" s="57"/>
      <c r="U35" s="84"/>
      <c r="V35" s="84"/>
      <c r="W35" s="53"/>
      <c r="X35" s="53"/>
      <c r="Y35" s="53"/>
      <c r="Z35" s="53"/>
    </row>
    <row r="36" spans="1:29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15"/>
      <c r="L36" s="49"/>
      <c r="M36" s="53"/>
      <c r="N36" s="53"/>
      <c r="O36" s="53"/>
      <c r="P36" s="53"/>
      <c r="Q36" s="53"/>
      <c r="R36" s="53"/>
      <c r="S36" s="84"/>
      <c r="T36" s="84"/>
      <c r="U36" s="53"/>
      <c r="V36" s="57"/>
      <c r="W36" s="53"/>
      <c r="X36" s="53"/>
      <c r="Y36" s="53"/>
      <c r="Z36" s="53"/>
    </row>
    <row r="37" spans="1:29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v>517000</v>
      </c>
      <c r="K37" s="15">
        <f>F37+D37+E37+G37+H37+I37+J37</f>
        <v>3653297.3</v>
      </c>
      <c r="L37" s="49"/>
      <c r="M37" s="53" t="s">
        <v>95</v>
      </c>
      <c r="N37" s="53"/>
      <c r="O37" s="53"/>
      <c r="P37" s="53"/>
      <c r="Q37" s="53"/>
      <c r="R37" s="53"/>
      <c r="S37" s="53"/>
      <c r="T37" s="57"/>
      <c r="U37" s="61"/>
      <c r="V37" s="53"/>
      <c r="W37" s="57"/>
      <c r="X37" s="53"/>
      <c r="Y37" s="53"/>
      <c r="Z37" s="53"/>
      <c r="AA37" s="53"/>
    </row>
    <row r="38" spans="1:29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15"/>
      <c r="L38" s="49"/>
      <c r="M38" s="53"/>
      <c r="N38" s="84"/>
      <c r="O38" s="58"/>
      <c r="P38" s="58"/>
      <c r="Q38" s="58"/>
      <c r="R38" s="58"/>
      <c r="S38" s="84"/>
      <c r="T38" s="57"/>
      <c r="U38" s="61"/>
      <c r="V38" s="53"/>
      <c r="W38" s="61"/>
      <c r="X38" s="53"/>
      <c r="Y38" s="53"/>
      <c r="Z38" s="53"/>
      <c r="AA38" s="53"/>
    </row>
    <row r="39" spans="1:29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10620-(321236.85)</f>
        <v>-310616.84999999998</v>
      </c>
      <c r="J39" s="39">
        <v>321236.25</v>
      </c>
      <c r="K39" s="39">
        <f>F39+E39+H39+I39+J39</f>
        <v>1228198.8999999999</v>
      </c>
      <c r="L39" s="49"/>
      <c r="M39" s="53"/>
      <c r="N39" s="57"/>
      <c r="O39" s="57"/>
      <c r="P39" s="57"/>
      <c r="Q39" s="57"/>
      <c r="R39" s="57"/>
      <c r="S39" s="57"/>
      <c r="T39" s="57"/>
      <c r="U39" s="61"/>
      <c r="V39" s="57"/>
      <c r="W39" s="53"/>
      <c r="X39" s="53"/>
      <c r="Y39" s="53"/>
      <c r="Z39" s="53"/>
      <c r="AA39" s="53"/>
    </row>
    <row r="40" spans="1:29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34"/>
      <c r="K40" s="64"/>
      <c r="L40" s="49"/>
      <c r="M40" s="53"/>
      <c r="N40" s="57"/>
      <c r="O40" s="57"/>
      <c r="P40" s="57"/>
      <c r="Q40" s="57"/>
      <c r="R40" s="57"/>
      <c r="S40" s="61"/>
      <c r="T40" s="57"/>
      <c r="U40" s="53"/>
      <c r="V40" s="53"/>
      <c r="W40" s="53"/>
      <c r="X40" s="53"/>
      <c r="Y40" s="53"/>
      <c r="Z40" s="53"/>
      <c r="AA40" s="53"/>
      <c r="AB40" s="22"/>
      <c r="AC40" s="22"/>
    </row>
    <row r="41" spans="1:29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0"/>
      <c r="L41" s="49"/>
      <c r="M41" s="53"/>
      <c r="N41" s="57"/>
      <c r="O41" s="57"/>
      <c r="P41" s="57"/>
      <c r="Q41" s="57"/>
      <c r="R41" s="57"/>
      <c r="S41" s="57"/>
      <c r="T41" s="61"/>
      <c r="U41" s="53"/>
      <c r="V41" s="53"/>
      <c r="W41" s="53"/>
      <c r="X41" s="53"/>
      <c r="Y41" s="53"/>
      <c r="Z41" s="53"/>
      <c r="AA41" s="53"/>
    </row>
    <row r="42" spans="1:29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15"/>
      <c r="L42" s="49"/>
      <c r="M42" s="53"/>
      <c r="N42" s="57"/>
      <c r="O42" s="61"/>
      <c r="P42" s="57"/>
      <c r="Q42" s="57"/>
      <c r="R42" s="57"/>
      <c r="S42" s="57"/>
      <c r="T42" s="53"/>
      <c r="U42" s="53"/>
      <c r="V42" s="53"/>
      <c r="W42" s="53"/>
      <c r="X42" s="53"/>
      <c r="Y42" s="53"/>
      <c r="Z42" s="53"/>
      <c r="AA42" s="53"/>
    </row>
    <row r="43" spans="1:29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15"/>
      <c r="L43" s="49"/>
      <c r="M43" s="53"/>
      <c r="N43" s="57"/>
      <c r="O43" s="57"/>
      <c r="P43" s="57"/>
      <c r="Q43" s="60"/>
      <c r="R43" s="60"/>
      <c r="S43" s="57"/>
      <c r="T43" s="53"/>
      <c r="U43" s="53"/>
      <c r="V43" s="53"/>
      <c r="W43" s="53"/>
      <c r="X43" s="53"/>
      <c r="Y43" s="53"/>
      <c r="Z43" s="53"/>
      <c r="AA43" s="53"/>
    </row>
    <row r="44" spans="1:29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15"/>
      <c r="L44" s="49"/>
      <c r="M44" s="53"/>
      <c r="N44" s="88"/>
      <c r="O44" s="57"/>
      <c r="P44" s="57"/>
      <c r="Q44" s="57"/>
      <c r="R44" s="57"/>
      <c r="S44" s="53"/>
      <c r="T44" s="53"/>
      <c r="U44" s="53"/>
      <c r="V44" s="53"/>
      <c r="W44" s="53"/>
      <c r="X44" s="53"/>
      <c r="Y44" s="53"/>
      <c r="Z44" s="53"/>
      <c r="AA44" s="53"/>
    </row>
    <row r="45" spans="1:29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15"/>
      <c r="L45" s="49"/>
      <c r="M45" s="53"/>
      <c r="N45" s="89"/>
      <c r="O45" s="57"/>
      <c r="P45" s="57"/>
      <c r="Q45" s="57"/>
      <c r="R45" s="57"/>
      <c r="S45" s="53"/>
      <c r="T45" s="82"/>
      <c r="U45" s="53"/>
      <c r="V45" s="61"/>
      <c r="W45" s="53"/>
      <c r="X45" s="53"/>
      <c r="Y45" s="53"/>
      <c r="Z45" s="53"/>
      <c r="AA45" s="53"/>
    </row>
    <row r="46" spans="1:29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15"/>
      <c r="L46" s="49"/>
      <c r="M46" s="53"/>
      <c r="N46" s="57"/>
      <c r="O46" s="57"/>
      <c r="P46" s="57"/>
      <c r="Q46" s="57"/>
      <c r="R46" s="57"/>
      <c r="S46" s="53"/>
      <c r="T46" s="53"/>
      <c r="U46" s="53"/>
      <c r="V46" s="53"/>
      <c r="W46" s="53"/>
    </row>
    <row r="47" spans="1:29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39"/>
      <c r="L47" s="49"/>
      <c r="N47" s="60"/>
      <c r="O47" s="60"/>
      <c r="P47" s="57"/>
      <c r="Q47" s="60"/>
      <c r="R47" s="57"/>
      <c r="S47" s="83"/>
      <c r="T47" s="60"/>
      <c r="U47" s="61"/>
      <c r="V47" s="61"/>
      <c r="W47" s="53"/>
    </row>
    <row r="48" spans="1:29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1"/>
      <c r="L48" s="49"/>
      <c r="N48" s="57"/>
      <c r="O48" s="60"/>
      <c r="P48" s="83"/>
      <c r="Q48" s="53"/>
      <c r="R48" s="53"/>
      <c r="S48" s="53"/>
      <c r="T48" s="57"/>
      <c r="U48" s="53"/>
      <c r="V48" s="53"/>
      <c r="W48" s="53"/>
    </row>
    <row r="49" spans="1:23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0"/>
      <c r="L49" s="49"/>
      <c r="N49" s="88"/>
      <c r="O49" s="60"/>
      <c r="P49" s="83"/>
      <c r="Q49" s="83"/>
      <c r="R49" s="83"/>
      <c r="S49" s="83"/>
      <c r="T49" s="53"/>
      <c r="U49" s="53"/>
      <c r="V49" s="53"/>
      <c r="W49" s="53"/>
    </row>
    <row r="50" spans="1:23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15"/>
      <c r="L50" s="49"/>
      <c r="N50" s="83"/>
      <c r="O50" s="53"/>
      <c r="P50" s="53"/>
      <c r="Q50" s="53"/>
      <c r="R50" s="53"/>
      <c r="S50" s="53"/>
      <c r="T50" s="53"/>
      <c r="U50" s="53"/>
      <c r="V50" s="53"/>
      <c r="W50" s="53"/>
    </row>
    <row r="51" spans="1:23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15"/>
      <c r="L51" s="49"/>
      <c r="N51" s="53"/>
      <c r="O51" s="53"/>
      <c r="P51" s="53"/>
      <c r="Q51" s="53"/>
      <c r="R51" s="53"/>
      <c r="S51" s="53"/>
      <c r="T51" s="53"/>
      <c r="U51" s="53"/>
      <c r="V51" s="53"/>
      <c r="W51" s="53"/>
    </row>
    <row r="52" spans="1:23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15"/>
      <c r="L52" s="49"/>
      <c r="N52" s="61"/>
      <c r="O52" s="53"/>
      <c r="P52" s="53"/>
      <c r="Q52" s="53"/>
      <c r="R52" s="53"/>
      <c r="S52" s="53"/>
      <c r="T52" s="53"/>
      <c r="U52" s="53"/>
      <c r="V52" s="53"/>
      <c r="W52" s="53"/>
    </row>
    <row r="53" spans="1:23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15"/>
      <c r="L53" s="49"/>
    </row>
    <row r="54" spans="1:23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15"/>
      <c r="L54" s="49"/>
      <c r="N54" s="51"/>
      <c r="O54" s="51"/>
      <c r="P54" s="51"/>
      <c r="Q54" s="51"/>
    </row>
    <row r="55" spans="1:23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39"/>
      <c r="L55" s="49"/>
    </row>
    <row r="56" spans="1:23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78"/>
      <c r="J56" s="43">
        <v>7670</v>
      </c>
      <c r="K56" s="79">
        <f>F57+G56+J56</f>
        <v>999918.41</v>
      </c>
      <c r="L56" s="49"/>
      <c r="O56" s="23"/>
    </row>
    <row r="57" spans="1:23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v>7670</v>
      </c>
      <c r="K57" s="40">
        <f>F57+J57</f>
        <v>999918.41</v>
      </c>
      <c r="L57" s="49"/>
    </row>
    <row r="58" spans="1:23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/>
      <c r="K58" s="15" t="s">
        <v>101</v>
      </c>
      <c r="L58" s="49"/>
    </row>
    <row r="59" spans="1:23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15"/>
      <c r="L59" s="49"/>
    </row>
    <row r="60" spans="1:23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15"/>
      <c r="L60" s="49"/>
    </row>
    <row r="61" spans="1:23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15"/>
      <c r="L61" s="49"/>
    </row>
    <row r="62" spans="1:23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15"/>
      <c r="L62" s="49"/>
    </row>
    <row r="63" spans="1:23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15"/>
      <c r="L63" s="49"/>
    </row>
    <row r="64" spans="1:23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15"/>
      <c r="L64" s="49"/>
      <c r="M64" s="7"/>
    </row>
    <row r="65" spans="1:14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39"/>
      <c r="L65" s="49"/>
      <c r="M65" s="7"/>
    </row>
    <row r="66" spans="1:14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J67</f>
        <v>5427000</v>
      </c>
      <c r="K66" s="43">
        <f>D66+E66+F66+G66+H66+I66+J66</f>
        <v>1579122208.3300002</v>
      </c>
      <c r="L66" s="55"/>
      <c r="M66" s="76"/>
    </row>
    <row r="67" spans="1:14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5"/>
      <c r="I67" s="75">
        <v>37041707.450000003</v>
      </c>
      <c r="J67" s="75">
        <v>5427000</v>
      </c>
      <c r="K67" s="40">
        <f>D67+E67+F67+G67+I67+J67</f>
        <v>1382653344.1400001</v>
      </c>
      <c r="L67" s="49"/>
      <c r="M67" s="7"/>
      <c r="N67" s="50"/>
    </row>
    <row r="68" spans="1:14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5"/>
      <c r="F68" s="65"/>
      <c r="G68" s="65"/>
      <c r="H68" s="7">
        <v>76253719.129999995</v>
      </c>
      <c r="I68" s="7">
        <v>120215145.06</v>
      </c>
      <c r="J68" s="7"/>
      <c r="K68" s="15">
        <f>H68+I68</f>
        <v>196468864.19</v>
      </c>
      <c r="L68" s="49"/>
      <c r="M68" s="7"/>
    </row>
    <row r="69" spans="1:14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15"/>
      <c r="L69" s="49"/>
      <c r="M69" s="7"/>
    </row>
    <row r="70" spans="1:14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39"/>
      <c r="L70" s="49"/>
      <c r="M70" s="23"/>
    </row>
    <row r="71" spans="1:14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1"/>
      <c r="L71" s="49"/>
    </row>
    <row r="72" spans="1:14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0"/>
      <c r="L72" s="49"/>
      <c r="N72" s="7"/>
    </row>
    <row r="73" spans="1:14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39"/>
      <c r="L73" s="49"/>
    </row>
    <row r="74" spans="1:14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1"/>
      <c r="L74" s="49"/>
    </row>
    <row r="75" spans="1:14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0"/>
      <c r="L75" s="49"/>
    </row>
    <row r="76" spans="1:14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15"/>
      <c r="L76" s="49"/>
    </row>
    <row r="77" spans="1:14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39"/>
      <c r="L77" s="49"/>
    </row>
    <row r="78" spans="1:14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>D13</f>
        <v>127297044.56999999</v>
      </c>
      <c r="E78" s="43">
        <f>E13</f>
        <v>57822372.550000004</v>
      </c>
      <c r="F78" s="43">
        <f>F13</f>
        <v>1244256897.8700001</v>
      </c>
      <c r="G78" s="43">
        <f>G13</f>
        <v>32713133.039999999</v>
      </c>
      <c r="H78" s="43">
        <f>H13</f>
        <v>94876920.209999993</v>
      </c>
      <c r="I78" s="43"/>
      <c r="J78" s="43"/>
      <c r="K78" s="43">
        <f>D78+E78+F78+G78+H78</f>
        <v>1556966368.2400002</v>
      </c>
      <c r="L78" s="55"/>
    </row>
    <row r="79" spans="1:14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0"/>
      <c r="L79" s="49"/>
    </row>
    <row r="80" spans="1:14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15"/>
      <c r="L80" s="49"/>
    </row>
    <row r="81" spans="1:12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15"/>
      <c r="L81" s="49"/>
    </row>
    <row r="82" spans="1:12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39"/>
      <c r="L82" s="49"/>
    </row>
    <row r="83" spans="1:12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1"/>
      <c r="L83" s="49"/>
    </row>
    <row r="84" spans="1:12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0"/>
      <c r="L84" s="49"/>
    </row>
    <row r="85" spans="1:12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15"/>
      <c r="L85" s="49"/>
    </row>
    <row r="86" spans="1:12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15"/>
      <c r="L86" s="49"/>
    </row>
    <row r="87" spans="1:12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39"/>
      <c r="L87" s="49"/>
    </row>
    <row r="88" spans="1:12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1"/>
      <c r="L88" s="49"/>
    </row>
    <row r="89" spans="1:12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4"/>
      <c r="L89" s="49"/>
    </row>
    <row r="90" spans="1:12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>D78</f>
        <v>127297044.56999999</v>
      </c>
      <c r="E90" s="47">
        <f>E78</f>
        <v>57822372.550000004</v>
      </c>
      <c r="F90" s="47">
        <f>F78</f>
        <v>1244256897.8700001</v>
      </c>
      <c r="G90" s="47">
        <f>G78</f>
        <v>32713133.039999999</v>
      </c>
      <c r="H90" s="47">
        <f>H78</f>
        <v>94876920.209999993</v>
      </c>
      <c r="I90" s="47"/>
      <c r="J90" s="47"/>
      <c r="K90" s="47">
        <f>D90+E90+F90+G90+H90</f>
        <v>1556966368.2400002</v>
      </c>
      <c r="L90" s="55"/>
    </row>
    <row r="91" spans="1:12" ht="13.8" thickTop="1" x14ac:dyDescent="0.2">
      <c r="A91" s="1" t="s">
        <v>81</v>
      </c>
    </row>
    <row r="92" spans="1:12" x14ac:dyDescent="0.2">
      <c r="A92" s="1" t="s">
        <v>92</v>
      </c>
    </row>
    <row r="93" spans="1:12" x14ac:dyDescent="0.2">
      <c r="A93" s="1" t="s">
        <v>93</v>
      </c>
    </row>
    <row r="94" spans="1:12" x14ac:dyDescent="0.2">
      <c r="A94" s="1" t="s">
        <v>82</v>
      </c>
    </row>
    <row r="95" spans="1:12" x14ac:dyDescent="0.2">
      <c r="A95" s="22" t="s">
        <v>94</v>
      </c>
    </row>
    <row r="96" spans="1:12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2024-06-10T18:44:29Z</dcterms:modified>
</cp:coreProperties>
</file>