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C1357204-B2FF-4A97-B007-2DAC9AB6B7DA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6" i="1" s="1"/>
  <c r="L68" i="1"/>
  <c r="L70" i="1"/>
  <c r="L69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24" i="1"/>
  <c r="L25" i="1"/>
  <c r="L26" i="1"/>
  <c r="L27" i="1"/>
  <c r="L28" i="1"/>
  <c r="L29" i="1"/>
  <c r="L30" i="1"/>
  <c r="L31" i="1"/>
  <c r="L23" i="1"/>
  <c r="L18" i="1"/>
  <c r="L19" i="1"/>
  <c r="L20" i="1"/>
  <c r="L21" i="1"/>
  <c r="L17" i="1"/>
  <c r="K68" i="1"/>
  <c r="K58" i="1"/>
  <c r="K32" i="1"/>
  <c r="L32" i="1" s="1"/>
  <c r="K22" i="1"/>
  <c r="L22" i="1" s="1"/>
  <c r="L67" i="1"/>
  <c r="L66" i="1"/>
  <c r="L65" i="1"/>
  <c r="L64" i="1"/>
  <c r="L63" i="1"/>
  <c r="L62" i="1"/>
  <c r="L61" i="1"/>
  <c r="L60" i="1"/>
  <c r="J58" i="1"/>
  <c r="I58" i="1"/>
  <c r="J68" i="1"/>
  <c r="J32" i="1"/>
  <c r="J22" i="1"/>
  <c r="J16" i="1"/>
  <c r="J92" i="1" s="1"/>
  <c r="I41" i="1"/>
  <c r="H35" i="1"/>
  <c r="G35" i="1"/>
  <c r="G22" i="1"/>
  <c r="K15" i="1" l="1"/>
  <c r="L15" i="1" s="1"/>
  <c r="L16" i="1"/>
  <c r="L92" i="1" s="1"/>
  <c r="K92" i="1"/>
  <c r="J15" i="1"/>
  <c r="I32" i="1"/>
  <c r="I16" i="1"/>
  <c r="I70" i="1"/>
  <c r="I68" i="1"/>
  <c r="I29" i="1"/>
  <c r="P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F22" i="1" l="1"/>
  <c r="H22" i="1"/>
  <c r="H92" i="1" s="1"/>
  <c r="I22" i="1"/>
  <c r="I15" i="1" s="1"/>
  <c r="F16" i="1"/>
  <c r="H68" i="1"/>
  <c r="G16" i="1"/>
  <c r="G68" i="1"/>
  <c r="C68" i="1"/>
  <c r="E68" i="1" s="1"/>
  <c r="C32" i="1"/>
  <c r="E32" i="1" s="1"/>
  <c r="E16" i="1"/>
  <c r="G32" i="1"/>
  <c r="D15" i="1"/>
  <c r="F15" i="1" l="1"/>
  <c r="I92" i="1"/>
  <c r="H15" i="1"/>
  <c r="F92" i="1"/>
  <c r="G92" i="1"/>
  <c r="C92" i="1"/>
  <c r="E92" i="1" s="1"/>
  <c r="C15" i="1"/>
  <c r="E15" i="1" s="1"/>
  <c r="G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<sst xmlns="http://schemas.openxmlformats.org/spreadsheetml/2006/main" count="110" uniqueCount="109">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</sst>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0" borderId="1" xfId="0" applyFont="1" applyBorder="1"/>
    <xf numFmtId="0" fontId="3" fillId="0" borderId="2" xfId="0" applyFont="1" applyBorder="1"/>
    <xf numFmtId="16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164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164" fontId="5" fillId="3" borderId="9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horizontal="left" vertical="center" wrapText="1"/>
    </xf>
    <xf numFmtId="164" fontId="2" fillId="3" borderId="10" xfId="1" applyFont="1" applyFill="1" applyBorder="1"/>
    <xf numFmtId="164" fontId="2" fillId="3" borderId="11" xfId="1" applyFont="1" applyFill="1" applyBorder="1"/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164" fontId="2" fillId="0" borderId="10" xfId="1" applyFont="1" applyBorder="1"/>
    <xf numFmtId="164" fontId="2" fillId="0" borderId="9" xfId="1" applyFont="1" applyBorder="1"/>
    <xf numFmtId="164" fontId="2" fillId="4" borderId="11" xfId="1" applyFont="1" applyFill="1" applyBorder="1"/>
    <xf numFmtId="164" fontId="4" fillId="4" borderId="0" xfId="1" applyFont="1" applyFill="1" applyBorder="1"/>
    <xf numFmtId="43" fontId="2" fillId="4" borderId="0" xfId="0" applyNumberFormat="1" applyFont="1" applyFill="1"/>
    <xf numFmtId="164" fontId="2" fillId="3" borderId="9" xfId="1" applyFont="1" applyFill="1" applyBorder="1"/>
    <xf numFmtId="43" fontId="2" fillId="0" borderId="0" xfId="0" applyNumberFormat="1" applyFont="1"/>
    <xf numFmtId="164" fontId="3" fillId="3" borderId="9" xfId="1" applyFont="1" applyFill="1" applyBorder="1" applyAlignment="1">
      <alignment vertical="center" wrapText="1"/>
    </xf>
    <xf numFmtId="43" fontId="3" fillId="0" borderId="9" xfId="0" applyNumberFormat="1" applyFont="1" applyBorder="1" applyAlignment="1">
      <alignment vertical="center" wrapText="1"/>
    </xf>
    <xf numFmtId="164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164" fontId="4" fillId="4" borderId="11" xfId="1" applyFont="1" applyFill="1" applyBorder="1"/>
    <xf numFmtId="0" fontId="2" fillId="4" borderId="1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164" fontId="5" fillId="3" borderId="11" xfId="1" applyFont="1" applyFill="1" applyBorder="1" applyAlignment="1">
      <alignment horizontal="left" vertical="center" wrapText="1"/>
    </xf>
    <xf numFmtId="164" fontId="2" fillId="0" borderId="5" xfId="1" applyFont="1" applyBorder="1"/>
    <xf numFmtId="164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3" borderId="10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2" fillId="4" borderId="11" xfId="1" applyFont="1" applyFill="1" applyBorder="1" applyAlignment="1">
      <alignment horizontal="center"/>
    </xf>
    <xf numFmtId="164" fontId="2" fillId="0" borderId="9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4" borderId="10" xfId="1" applyFont="1" applyFill="1" applyBorder="1"/>
    <xf numFmtId="164" fontId="2" fillId="4" borderId="9" xfId="1" applyFont="1" applyFill="1" applyBorder="1"/>
    <xf numFmtId="164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0" xfId="1" applyFont="1" applyBorder="1" applyAlignment="1"/>
    <xf numFmtId="0" fontId="2" fillId="0" borderId="12" xfId="0" applyFont="1" applyBorder="1"/>
    <xf numFmtId="164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43" fontId="3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2" fillId="0" borderId="13" xfId="0" applyFont="1" applyBorder="1"/>
    <xf numFmtId="0" fontId="3" fillId="0" borderId="14" xfId="0" applyFont="1" applyBorder="1"/>
    <xf numFmtId="164" fontId="2" fillId="0" borderId="14" xfId="1" applyFont="1" applyBorder="1"/>
    <xf numFmtId="0" fontId="2" fillId="0" borderId="1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6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5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P111"/>
  <sheetViews>
    <sheetView tabSelected="1" workbookViewId="0">
      <selection activeCell="L110" sqref="B2:L110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21875" style="3" bestFit="1" customWidth="1"/>
    <col min="7" max="8" width="14.21875" style="3" bestFit="1" customWidth="1"/>
    <col min="9" max="11" width="14.21875" style="3" customWidth="1"/>
    <col min="12" max="12" width="14.44140625" style="1" bestFit="1" customWidth="1"/>
    <col min="13" max="13" width="13.5546875" style="1" bestFit="1" customWidth="1"/>
    <col min="14" max="14" width="13.5546875" style="1" customWidth="1"/>
    <col min="15" max="15" width="13" style="1" customWidth="1"/>
    <col min="16" max="16" width="13" style="1" bestFit="1" customWidth="1"/>
    <col min="17" max="16384" width="9.109375" style="1"/>
  </cols>
  <sheetData>
    <row r="1" spans="2:16" ht="14.4" thickBot="1" x14ac:dyDescent="0.35"/>
    <row r="2" spans="2:16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7"/>
    </row>
    <row r="3" spans="2:16" x14ac:dyDescent="0.3">
      <c r="B3" s="8"/>
      <c r="F3" s="9"/>
      <c r="G3" s="9"/>
      <c r="H3" s="9"/>
      <c r="I3" s="9"/>
      <c r="J3" s="9"/>
      <c r="K3" s="9"/>
      <c r="L3" s="10"/>
    </row>
    <row r="4" spans="2:16" ht="58.2" customHeight="1" x14ac:dyDescent="0.3">
      <c r="B4" s="8" t="e" vm="1">
        <v>#VALUE!</v>
      </c>
      <c r="F4" s="9"/>
      <c r="G4" s="9"/>
      <c r="H4" s="9"/>
      <c r="I4" s="9"/>
      <c r="J4" s="9"/>
      <c r="K4" s="9"/>
      <c r="L4" s="10"/>
    </row>
    <row r="5" spans="2:16" ht="10.8" customHeight="1" x14ac:dyDescent="0.3">
      <c r="B5" s="8"/>
      <c r="F5" s="9"/>
      <c r="G5" s="9"/>
      <c r="H5" s="9"/>
      <c r="I5" s="9"/>
      <c r="J5" s="9"/>
      <c r="K5" s="9"/>
      <c r="L5" s="10"/>
    </row>
    <row r="6" spans="2:16" ht="3.6" customHeight="1" x14ac:dyDescent="0.3">
      <c r="B6" s="8"/>
      <c r="F6" s="9"/>
      <c r="G6" s="9"/>
      <c r="H6" s="9"/>
      <c r="I6" s="9"/>
      <c r="J6" s="9"/>
      <c r="K6" s="9"/>
      <c r="L6" s="10"/>
    </row>
    <row r="7" spans="2:16" ht="3.6" customHeight="1" x14ac:dyDescent="0.3">
      <c r="B7" s="8"/>
      <c r="F7" s="9"/>
      <c r="G7" s="9"/>
      <c r="H7" s="9"/>
      <c r="I7" s="9"/>
      <c r="J7" s="9"/>
      <c r="K7" s="9"/>
      <c r="L7" s="10"/>
    </row>
    <row r="8" spans="2:16" ht="7.2" customHeight="1" x14ac:dyDescent="0.3">
      <c r="B8" s="8"/>
      <c r="F8" s="9"/>
      <c r="G8" s="9"/>
      <c r="H8" s="9"/>
      <c r="I8" s="9"/>
      <c r="J8" s="9"/>
      <c r="K8" s="9"/>
      <c r="L8" s="10"/>
    </row>
    <row r="9" spans="2:16" x14ac:dyDescent="0.3">
      <c r="B9" s="74" t="s">
        <v>0</v>
      </c>
      <c r="C9" s="75"/>
      <c r="F9" s="9"/>
      <c r="G9" s="9"/>
      <c r="H9" s="9"/>
      <c r="I9" s="9"/>
      <c r="J9" s="9"/>
      <c r="K9" s="9"/>
      <c r="L9" s="10"/>
    </row>
    <row r="10" spans="2:16" x14ac:dyDescent="0.3">
      <c r="B10" s="74" t="s">
        <v>1</v>
      </c>
      <c r="C10" s="75"/>
      <c r="F10" s="9"/>
      <c r="G10" s="9"/>
      <c r="H10" s="9"/>
      <c r="I10" s="9"/>
      <c r="J10" s="9"/>
      <c r="K10" s="9"/>
      <c r="L10" s="10"/>
    </row>
    <row r="11" spans="2:16" x14ac:dyDescent="0.3">
      <c r="B11" s="74" t="s">
        <v>2</v>
      </c>
      <c r="C11" s="75"/>
      <c r="F11" s="9"/>
      <c r="G11" s="9"/>
      <c r="H11" s="9"/>
      <c r="I11" s="9"/>
      <c r="J11" s="9"/>
      <c r="K11" s="9"/>
      <c r="L11" s="10"/>
    </row>
    <row r="12" spans="2:16" x14ac:dyDescent="0.3">
      <c r="B12" s="74" t="s">
        <v>3</v>
      </c>
      <c r="C12" s="75"/>
      <c r="D12" s="64"/>
      <c r="F12" s="9"/>
      <c r="G12" s="9"/>
      <c r="H12" s="9"/>
      <c r="I12" s="9"/>
      <c r="J12" s="9"/>
      <c r="K12" s="9"/>
      <c r="L12" s="10"/>
    </row>
    <row r="13" spans="2:16" x14ac:dyDescent="0.3">
      <c r="B13" s="76" t="s">
        <v>4</v>
      </c>
      <c r="C13" s="77"/>
      <c r="D13" s="65"/>
      <c r="F13" s="78" t="s">
        <v>5</v>
      </c>
      <c r="G13" s="78"/>
      <c r="H13" s="78"/>
      <c r="I13" s="78"/>
      <c r="J13" s="78"/>
      <c r="K13" s="78"/>
      <c r="L13" s="79"/>
    </row>
    <row r="14" spans="2:16" ht="26.4" x14ac:dyDescent="0.3">
      <c r="B14" s="58" t="s">
        <v>6</v>
      </c>
      <c r="C14" s="11" t="s">
        <v>7</v>
      </c>
      <c r="D14" s="11" t="s">
        <v>8</v>
      </c>
      <c r="E14" s="11" t="s">
        <v>9</v>
      </c>
      <c r="F14" s="50" t="s">
        <v>10</v>
      </c>
      <c r="G14" s="50" t="s">
        <v>11</v>
      </c>
      <c r="H14" s="50" t="s">
        <v>12</v>
      </c>
      <c r="I14" s="50" t="s">
        <v>106</v>
      </c>
      <c r="J14" s="50" t="s">
        <v>107</v>
      </c>
      <c r="K14" s="50" t="s">
        <v>108</v>
      </c>
      <c r="L14" s="51" t="s">
        <v>13</v>
      </c>
      <c r="M14" s="12"/>
      <c r="N14" s="12"/>
      <c r="O14" s="12"/>
    </row>
    <row r="15" spans="2:16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K15" si="1">+F16+F22+F32+F42+F68</f>
        <v>10426521.590000002</v>
      </c>
      <c r="G15" s="14">
        <f t="shared" si="1"/>
        <v>106457276.86000001</v>
      </c>
      <c r="H15" s="14">
        <f t="shared" si="1"/>
        <v>131617195.53999999</v>
      </c>
      <c r="I15" s="14">
        <f t="shared" si="1"/>
        <v>58441170.020000011</v>
      </c>
      <c r="J15" s="14">
        <f t="shared" si="1"/>
        <v>33647248.189999998</v>
      </c>
      <c r="K15" s="14">
        <f t="shared" si="1"/>
        <v>51371478.169999994</v>
      </c>
      <c r="L15" s="52">
        <f>SUM(F15:K15)</f>
        <v>391960890.37</v>
      </c>
      <c r="M15" s="15"/>
      <c r="N15" s="12"/>
      <c r="O15" s="12"/>
    </row>
    <row r="16" spans="2:16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K16" si="2">+F17+F18+F19+F20+F21</f>
        <v>9001586.7000000011</v>
      </c>
      <c r="G16" s="19">
        <f t="shared" si="2"/>
        <v>9859149.8900000006</v>
      </c>
      <c r="H16" s="19">
        <f t="shared" si="2"/>
        <v>10936638.030000001</v>
      </c>
      <c r="I16" s="19">
        <f t="shared" si="2"/>
        <v>11517377.66</v>
      </c>
      <c r="J16" s="19">
        <f t="shared" si="2"/>
        <v>10265640.620000001</v>
      </c>
      <c r="K16" s="19">
        <f t="shared" si="2"/>
        <v>16861575.57</v>
      </c>
      <c r="L16" s="20">
        <f>SUM(F16:K16)</f>
        <v>68441968.469999999</v>
      </c>
      <c r="M16" s="21"/>
      <c r="N16" s="21"/>
      <c r="O16" s="21"/>
      <c r="P16" s="3"/>
    </row>
    <row r="17" spans="2:16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7">
        <f>SUM(F17:K17)</f>
        <v>52731536.57</v>
      </c>
      <c r="M17" s="21"/>
      <c r="N17" s="21"/>
      <c r="O17" s="21"/>
      <c r="P17" s="3"/>
    </row>
    <row r="18" spans="2:16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7">
        <f t="shared" ref="L18:L21" si="3">SUM(F18:K18)</f>
        <v>7977783.3399999999</v>
      </c>
      <c r="M18" s="21"/>
      <c r="N18" s="21"/>
      <c r="O18" s="21"/>
      <c r="P18" s="3"/>
    </row>
    <row r="19" spans="2:16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7">
        <f t="shared" si="3"/>
        <v>0</v>
      </c>
      <c r="M19" s="28"/>
      <c r="N19" s="21"/>
      <c r="O19" s="21"/>
      <c r="P19" s="3"/>
    </row>
    <row r="20" spans="2:16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7">
        <f t="shared" si="3"/>
        <v>0</v>
      </c>
      <c r="M20" s="28"/>
      <c r="N20" s="21"/>
      <c r="O20" s="21"/>
    </row>
    <row r="21" spans="2:16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7">
        <f t="shared" si="3"/>
        <v>7732648.5600000005</v>
      </c>
      <c r="M21" s="12"/>
      <c r="N21" s="21"/>
      <c r="O21" s="21"/>
      <c r="P21" s="3"/>
    </row>
    <row r="22" spans="2:16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>+F23+F24+F25+F26+F27+F28+F29+F30+F31</f>
        <v>1240034.6499999999</v>
      </c>
      <c r="G22" s="19">
        <f>+G23+G24+G25+G26+G27+G28+G29+G30+G31</f>
        <v>1940455.5</v>
      </c>
      <c r="H22" s="19">
        <f t="shared" ref="H22:I22" si="4">+H23+H24+H25+H26+H27+H28+H29+H30+H31</f>
        <v>39879822.469999999</v>
      </c>
      <c r="I22" s="19">
        <f t="shared" si="4"/>
        <v>4961479.45</v>
      </c>
      <c r="J22" s="19">
        <f t="shared" ref="J22:K22" si="5">+J23+J24+J25+J26+J27+J28+J29+J30+J31</f>
        <v>16173004.810000001</v>
      </c>
      <c r="K22" s="19">
        <f t="shared" si="5"/>
        <v>1334352.7599999998</v>
      </c>
      <c r="L22" s="20">
        <f>SUM(F22:K22)</f>
        <v>65529149.640000001</v>
      </c>
      <c r="M22" s="15"/>
      <c r="N22" s="12"/>
      <c r="O22" s="12"/>
    </row>
    <row r="23" spans="2:16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7">
        <f>SUM(F23:K23)</f>
        <v>3921762.5200000005</v>
      </c>
      <c r="M23" s="22"/>
      <c r="N23" s="12"/>
      <c r="O23" s="12"/>
    </row>
    <row r="24" spans="2:16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7">
        <f t="shared" ref="L24:L59" si="6">SUM(F24:K24)</f>
        <v>601564</v>
      </c>
      <c r="M24" s="21"/>
      <c r="N24" s="29"/>
      <c r="O24" s="12"/>
    </row>
    <row r="25" spans="2:16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7">
        <f t="shared" si="6"/>
        <v>86800</v>
      </c>
      <c r="M25" s="21"/>
      <c r="N25" s="12"/>
      <c r="O25" s="12"/>
    </row>
    <row r="26" spans="2:16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7">
        <f t="shared" si="6"/>
        <v>392027.73</v>
      </c>
      <c r="M26" s="21"/>
      <c r="N26" s="12"/>
      <c r="O26" s="12"/>
    </row>
    <row r="27" spans="2:16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7">
        <f t="shared" si="6"/>
        <v>178920</v>
      </c>
      <c r="M27" s="28"/>
      <c r="N27" s="12"/>
      <c r="O27" s="12"/>
    </row>
    <row r="28" spans="2:16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7">
        <f t="shared" si="6"/>
        <v>4345.38</v>
      </c>
      <c r="M28" s="21"/>
      <c r="N28" s="12"/>
      <c r="O28" s="12"/>
    </row>
    <row r="29" spans="2:16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53">
        <v>63117.72</v>
      </c>
      <c r="H29" s="54"/>
      <c r="I29" s="54">
        <f>100000+797382.1</f>
        <v>897382.1</v>
      </c>
      <c r="J29" s="54">
        <v>209085.36</v>
      </c>
      <c r="K29" s="54">
        <v>234900</v>
      </c>
      <c r="L29" s="27">
        <f t="shared" si="6"/>
        <v>1404485.18</v>
      </c>
      <c r="M29" s="21"/>
      <c r="N29" s="12"/>
      <c r="O29" s="12"/>
    </row>
    <row r="30" spans="2:16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38591576.39+12980</f>
        <v>38604556.390000001</v>
      </c>
      <c r="I30" s="25">
        <v>3112640</v>
      </c>
      <c r="J30" s="25">
        <v>15400779.58</v>
      </c>
      <c r="K30" s="25">
        <v>79599.92</v>
      </c>
      <c r="L30" s="27">
        <f t="shared" si="6"/>
        <v>58368208.859999999</v>
      </c>
      <c r="M30" s="21"/>
      <c r="N30" s="12"/>
      <c r="O30" s="12"/>
    </row>
    <row r="31" spans="2:16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7">
        <f t="shared" si="6"/>
        <v>571035.97</v>
      </c>
      <c r="M31" s="21"/>
      <c r="N31" s="12"/>
      <c r="O31" s="12"/>
    </row>
    <row r="32" spans="2:16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30">
        <f>+F33+F34+F35+F36+F37+F38+F39+F40+F41</f>
        <v>184900.24</v>
      </c>
      <c r="G32" s="30">
        <f t="shared" ref="G32:I32" si="7">+G33+G34+G35+G36+G37+G38+G39+G40+G41</f>
        <v>513454.14999999997</v>
      </c>
      <c r="H32" s="30">
        <f t="shared" si="7"/>
        <v>373040.08999999997</v>
      </c>
      <c r="I32" s="30">
        <f t="shared" si="7"/>
        <v>1846152.34</v>
      </c>
      <c r="J32" s="30">
        <f t="shared" ref="J32:K32" si="8">+J33+J34+J35+J36+J37+J38+J39+J40+J41</f>
        <v>224740.18</v>
      </c>
      <c r="K32" s="30">
        <f t="shared" si="8"/>
        <v>2244732.33</v>
      </c>
      <c r="L32" s="20">
        <f>SUM(F32:K32)</f>
        <v>5387019.3300000001</v>
      </c>
      <c r="M32" s="21"/>
      <c r="N32" s="12"/>
      <c r="O32" s="12"/>
    </row>
    <row r="33" spans="2:16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v>220232.33</v>
      </c>
      <c r="L33" s="27">
        <f t="shared" si="6"/>
        <v>276788.32999999996</v>
      </c>
      <c r="M33" s="12"/>
      <c r="N33" s="12"/>
      <c r="O33" s="12"/>
    </row>
    <row r="34" spans="2:16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7">
        <f t="shared" si="6"/>
        <v>0</v>
      </c>
      <c r="M34" s="12"/>
      <c r="N34" s="12"/>
      <c r="O34" s="12"/>
    </row>
    <row r="35" spans="2:16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7">
        <f t="shared" si="6"/>
        <v>252407.24</v>
      </c>
      <c r="M35" s="15"/>
      <c r="N35" s="12"/>
      <c r="O35" s="12"/>
    </row>
    <row r="36" spans="2:16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7">
        <f t="shared" si="6"/>
        <v>0</v>
      </c>
      <c r="M36" s="22"/>
      <c r="N36" s="12"/>
      <c r="O36" s="12"/>
    </row>
    <row r="37" spans="2:16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7">
        <f t="shared" si="6"/>
        <v>37004.800000000003</v>
      </c>
      <c r="M37" s="21"/>
      <c r="N37" s="12"/>
      <c r="O37" s="12"/>
    </row>
    <row r="38" spans="2:16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7">
        <f t="shared" si="6"/>
        <v>205945.4</v>
      </c>
      <c r="M38" s="21"/>
      <c r="N38" s="12"/>
      <c r="O38" s="12"/>
      <c r="P38" s="31" t="e">
        <f>G41+L41+M41+#REF!+#REF!+#REF!+N41</f>
        <v>#REF!</v>
      </c>
    </row>
    <row r="39" spans="2:16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7">
        <f t="shared" si="6"/>
        <v>2905601.2</v>
      </c>
      <c r="M39" s="21"/>
      <c r="N39" s="21"/>
      <c r="O39" s="12"/>
    </row>
    <row r="40" spans="2:16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7">
        <f t="shared" si="6"/>
        <v>0</v>
      </c>
      <c r="M40" s="21"/>
      <c r="N40" s="21"/>
      <c r="O40" s="12"/>
    </row>
    <row r="41" spans="2:16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7">
        <f t="shared" si="6"/>
        <v>1709272.36</v>
      </c>
      <c r="M41" s="28"/>
      <c r="N41" s="28"/>
      <c r="O41" s="12"/>
    </row>
    <row r="42" spans="2:16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30"/>
      <c r="H42" s="19"/>
      <c r="I42" s="19"/>
      <c r="J42" s="19"/>
      <c r="K42" s="19"/>
      <c r="L42" s="20">
        <f t="shared" si="6"/>
        <v>0</v>
      </c>
      <c r="M42" s="21"/>
      <c r="N42" s="21"/>
      <c r="O42" s="12"/>
    </row>
    <row r="43" spans="2:16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30"/>
      <c r="H43" s="19"/>
      <c r="I43" s="19"/>
      <c r="J43" s="19"/>
      <c r="K43" s="19"/>
      <c r="L43" s="20">
        <f t="shared" si="6"/>
        <v>0</v>
      </c>
      <c r="M43" s="21"/>
      <c r="N43" s="21"/>
      <c r="O43" s="12"/>
    </row>
    <row r="44" spans="2:16" hidden="1" x14ac:dyDescent="0.3">
      <c r="B44" s="23" t="s">
        <v>43</v>
      </c>
      <c r="C44" s="24"/>
      <c r="D44" s="24"/>
      <c r="E44" s="18">
        <f t="shared" si="0"/>
        <v>0</v>
      </c>
      <c r="F44" s="19"/>
      <c r="G44" s="30"/>
      <c r="H44" s="19"/>
      <c r="I44" s="19"/>
      <c r="J44" s="19"/>
      <c r="K44" s="19"/>
      <c r="L44" s="20">
        <f t="shared" si="6"/>
        <v>0</v>
      </c>
      <c r="M44" s="21"/>
      <c r="N44" s="21"/>
      <c r="O44" s="12"/>
    </row>
    <row r="45" spans="2:16" hidden="1" x14ac:dyDescent="0.3">
      <c r="B45" s="23" t="s">
        <v>44</v>
      </c>
      <c r="C45" s="24"/>
      <c r="D45" s="24"/>
      <c r="E45" s="18">
        <f t="shared" si="0"/>
        <v>0</v>
      </c>
      <c r="F45" s="19"/>
      <c r="G45" s="30"/>
      <c r="H45" s="19"/>
      <c r="I45" s="19"/>
      <c r="J45" s="19"/>
      <c r="K45" s="19"/>
      <c r="L45" s="20">
        <f t="shared" si="6"/>
        <v>0</v>
      </c>
      <c r="M45" s="21"/>
      <c r="N45" s="21"/>
      <c r="O45" s="12"/>
    </row>
    <row r="46" spans="2:16" hidden="1" x14ac:dyDescent="0.3">
      <c r="B46" s="23" t="s">
        <v>45</v>
      </c>
      <c r="C46" s="24"/>
      <c r="D46" s="24"/>
      <c r="E46" s="18">
        <f t="shared" si="0"/>
        <v>0</v>
      </c>
      <c r="F46" s="19"/>
      <c r="G46" s="30"/>
      <c r="H46" s="19"/>
      <c r="I46" s="19"/>
      <c r="J46" s="19"/>
      <c r="K46" s="19"/>
      <c r="L46" s="20">
        <f t="shared" si="6"/>
        <v>0</v>
      </c>
      <c r="M46" s="12"/>
      <c r="N46" s="12"/>
      <c r="O46" s="12"/>
    </row>
    <row r="47" spans="2:16" hidden="1" x14ac:dyDescent="0.3">
      <c r="B47" s="23" t="s">
        <v>46</v>
      </c>
      <c r="C47" s="24"/>
      <c r="D47" s="24"/>
      <c r="E47" s="18">
        <f t="shared" ref="E47:E78" si="9">SUM(C47:D47)</f>
        <v>0</v>
      </c>
      <c r="F47" s="19"/>
      <c r="G47" s="30"/>
      <c r="H47" s="19"/>
      <c r="I47" s="19"/>
      <c r="J47" s="19"/>
      <c r="K47" s="19"/>
      <c r="L47" s="20">
        <f t="shared" si="6"/>
        <v>0</v>
      </c>
      <c r="M47" s="12"/>
      <c r="N47" s="12"/>
      <c r="O47" s="12"/>
    </row>
    <row r="48" spans="2:16" hidden="1" x14ac:dyDescent="0.3">
      <c r="B48" s="23" t="s">
        <v>47</v>
      </c>
      <c r="C48" s="24"/>
      <c r="D48" s="24"/>
      <c r="E48" s="18">
        <f t="shared" si="9"/>
        <v>0</v>
      </c>
      <c r="F48" s="19"/>
      <c r="G48" s="30"/>
      <c r="H48" s="19"/>
      <c r="I48" s="19"/>
      <c r="J48" s="19"/>
      <c r="K48" s="19"/>
      <c r="L48" s="20">
        <f t="shared" si="6"/>
        <v>0</v>
      </c>
      <c r="M48" s="12"/>
      <c r="N48" s="12"/>
      <c r="O48" s="12"/>
    </row>
    <row r="49" spans="2:15" hidden="1" x14ac:dyDescent="0.3">
      <c r="B49" s="23" t="s">
        <v>48</v>
      </c>
      <c r="C49" s="24"/>
      <c r="D49" s="24"/>
      <c r="E49" s="18">
        <f t="shared" si="9"/>
        <v>0</v>
      </c>
      <c r="F49" s="19"/>
      <c r="G49" s="30"/>
      <c r="H49" s="19"/>
      <c r="I49" s="19"/>
      <c r="J49" s="19"/>
      <c r="K49" s="19"/>
      <c r="L49" s="20">
        <f t="shared" si="6"/>
        <v>0</v>
      </c>
      <c r="M49" s="12"/>
      <c r="N49" s="12"/>
      <c r="O49" s="12"/>
    </row>
    <row r="50" spans="2:15" x14ac:dyDescent="0.3">
      <c r="B50" s="16" t="s">
        <v>49</v>
      </c>
      <c r="C50" s="32"/>
      <c r="D50" s="32"/>
      <c r="E50" s="18">
        <f t="shared" si="9"/>
        <v>0</v>
      </c>
      <c r="F50" s="19"/>
      <c r="G50" s="30"/>
      <c r="H50" s="19"/>
      <c r="I50" s="19"/>
      <c r="J50" s="19"/>
      <c r="K50" s="19"/>
      <c r="L50" s="20">
        <f t="shared" si="6"/>
        <v>0</v>
      </c>
      <c r="M50" s="12"/>
      <c r="N50" s="12"/>
      <c r="O50" s="12"/>
    </row>
    <row r="51" spans="2:15" hidden="1" x14ac:dyDescent="0.3">
      <c r="B51" s="23" t="s">
        <v>50</v>
      </c>
      <c r="C51" s="24"/>
      <c r="D51" s="24"/>
      <c r="E51" s="18">
        <f t="shared" si="9"/>
        <v>0</v>
      </c>
      <c r="F51" s="19"/>
      <c r="G51" s="30"/>
      <c r="H51" s="19"/>
      <c r="I51" s="19"/>
      <c r="J51" s="19"/>
      <c r="K51" s="19"/>
      <c r="L51" s="20">
        <f t="shared" si="6"/>
        <v>0</v>
      </c>
      <c r="M51" s="12"/>
      <c r="N51" s="12"/>
      <c r="O51" s="12"/>
    </row>
    <row r="52" spans="2:15" hidden="1" x14ac:dyDescent="0.3">
      <c r="B52" s="23" t="s">
        <v>51</v>
      </c>
      <c r="C52" s="24"/>
      <c r="D52" s="24"/>
      <c r="E52" s="18">
        <f t="shared" si="9"/>
        <v>0</v>
      </c>
      <c r="F52" s="19"/>
      <c r="G52" s="30"/>
      <c r="H52" s="19"/>
      <c r="I52" s="19"/>
      <c r="J52" s="19"/>
      <c r="K52" s="19"/>
      <c r="L52" s="20">
        <f t="shared" si="6"/>
        <v>0</v>
      </c>
      <c r="M52" s="12"/>
      <c r="N52" s="12"/>
      <c r="O52" s="12"/>
    </row>
    <row r="53" spans="2:15" hidden="1" x14ac:dyDescent="0.3">
      <c r="B53" s="23" t="s">
        <v>52</v>
      </c>
      <c r="C53" s="24"/>
      <c r="D53" s="24"/>
      <c r="E53" s="18">
        <f t="shared" si="9"/>
        <v>0</v>
      </c>
      <c r="F53" s="19"/>
      <c r="G53" s="30"/>
      <c r="H53" s="19"/>
      <c r="I53" s="19"/>
      <c r="J53" s="19"/>
      <c r="K53" s="19"/>
      <c r="L53" s="20">
        <f t="shared" si="6"/>
        <v>0</v>
      </c>
      <c r="M53" s="21"/>
      <c r="N53" s="12"/>
      <c r="O53" s="12"/>
    </row>
    <row r="54" spans="2:15" hidden="1" x14ac:dyDescent="0.3">
      <c r="B54" s="23" t="s">
        <v>53</v>
      </c>
      <c r="C54" s="24"/>
      <c r="D54" s="24"/>
      <c r="E54" s="18">
        <f t="shared" si="9"/>
        <v>0</v>
      </c>
      <c r="F54" s="19"/>
      <c r="G54" s="30"/>
      <c r="H54" s="19"/>
      <c r="I54" s="19"/>
      <c r="J54" s="19"/>
      <c r="K54" s="19"/>
      <c r="L54" s="20">
        <f t="shared" si="6"/>
        <v>0</v>
      </c>
      <c r="M54" s="21"/>
      <c r="N54" s="12"/>
      <c r="O54" s="12"/>
    </row>
    <row r="55" spans="2:15" hidden="1" x14ac:dyDescent="0.3">
      <c r="B55" s="23" t="s">
        <v>54</v>
      </c>
      <c r="C55" s="24"/>
      <c r="D55" s="24"/>
      <c r="E55" s="18">
        <f t="shared" si="9"/>
        <v>0</v>
      </c>
      <c r="F55" s="19"/>
      <c r="G55" s="30"/>
      <c r="H55" s="19"/>
      <c r="I55" s="19"/>
      <c r="J55" s="19"/>
      <c r="K55" s="19"/>
      <c r="L55" s="20">
        <f t="shared" si="6"/>
        <v>0</v>
      </c>
      <c r="M55" s="21"/>
      <c r="N55" s="12"/>
      <c r="O55" s="12"/>
    </row>
    <row r="56" spans="2:15" hidden="1" x14ac:dyDescent="0.3">
      <c r="B56" s="23" t="s">
        <v>55</v>
      </c>
      <c r="C56" s="24"/>
      <c r="D56" s="24"/>
      <c r="E56" s="18">
        <f t="shared" si="9"/>
        <v>0</v>
      </c>
      <c r="F56" s="19"/>
      <c r="G56" s="30"/>
      <c r="H56" s="19"/>
      <c r="I56" s="19"/>
      <c r="J56" s="19"/>
      <c r="K56" s="19"/>
      <c r="L56" s="20">
        <f t="shared" si="6"/>
        <v>0</v>
      </c>
      <c r="M56" s="21"/>
      <c r="N56" s="12"/>
      <c r="O56" s="12"/>
    </row>
    <row r="57" spans="2:15" hidden="1" x14ac:dyDescent="0.3">
      <c r="B57" s="23" t="s">
        <v>56</v>
      </c>
      <c r="C57" s="24"/>
      <c r="D57" s="24"/>
      <c r="E57" s="18">
        <f t="shared" si="9"/>
        <v>0</v>
      </c>
      <c r="F57" s="19"/>
      <c r="G57" s="30"/>
      <c r="H57" s="19"/>
      <c r="I57" s="19"/>
      <c r="J57" s="19"/>
      <c r="K57" s="19"/>
      <c r="L57" s="20">
        <f t="shared" si="6"/>
        <v>0</v>
      </c>
      <c r="M57" s="21"/>
      <c r="N57" s="12"/>
      <c r="O57" s="12"/>
    </row>
    <row r="58" spans="2:15" x14ac:dyDescent="0.3">
      <c r="B58" s="16" t="s">
        <v>57</v>
      </c>
      <c r="C58" s="17">
        <f>+C59+C60+C61+C62+C63+C64+C65+C66+C67</f>
        <v>10642556</v>
      </c>
      <c r="D58" s="17"/>
      <c r="E58" s="18">
        <f t="shared" si="9"/>
        <v>10642556</v>
      </c>
      <c r="F58" s="19"/>
      <c r="G58" s="30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>+K59+K60+K61+K62+K63+K64+K65+K66+K67</f>
        <v>0</v>
      </c>
      <c r="L58" s="20">
        <f t="shared" si="6"/>
        <v>1054401.77</v>
      </c>
      <c r="M58" s="12"/>
      <c r="N58" s="12"/>
      <c r="O58" s="12"/>
    </row>
    <row r="59" spans="2:15" x14ac:dyDescent="0.3">
      <c r="B59" s="23" t="s">
        <v>58</v>
      </c>
      <c r="C59" s="33">
        <v>10142556</v>
      </c>
      <c r="D59" s="33"/>
      <c r="E59" s="18">
        <f t="shared" si="9"/>
        <v>10142556</v>
      </c>
      <c r="F59" s="55"/>
      <c r="G59" s="56"/>
      <c r="H59" s="55"/>
      <c r="I59" s="57">
        <v>93001.7</v>
      </c>
      <c r="J59" s="57">
        <v>961400.07</v>
      </c>
      <c r="K59" s="57">
        <v>0</v>
      </c>
      <c r="L59" s="27">
        <f t="shared" si="6"/>
        <v>1054401.77</v>
      </c>
      <c r="M59" s="21"/>
      <c r="N59" s="12"/>
      <c r="O59" s="12"/>
    </row>
    <row r="60" spans="2:15" x14ac:dyDescent="0.3">
      <c r="B60" s="23" t="s">
        <v>59</v>
      </c>
      <c r="C60" s="33"/>
      <c r="D60" s="33"/>
      <c r="E60" s="18">
        <f t="shared" si="9"/>
        <v>0</v>
      </c>
      <c r="F60" s="25"/>
      <c r="G60" s="26"/>
      <c r="H60" s="25"/>
      <c r="I60" s="25"/>
      <c r="J60" s="25">
        <v>0</v>
      </c>
      <c r="K60" s="25">
        <v>0</v>
      </c>
      <c r="L60" s="27">
        <f t="shared" ref="L60:L67" si="10">SUM(F60:J60)</f>
        <v>0</v>
      </c>
      <c r="M60" s="12"/>
      <c r="N60" s="12"/>
      <c r="O60" s="12"/>
    </row>
    <row r="61" spans="2:15" x14ac:dyDescent="0.3">
      <c r="B61" s="23" t="s">
        <v>60</v>
      </c>
      <c r="C61" s="24"/>
      <c r="D61" s="24"/>
      <c r="E61" s="18">
        <f t="shared" si="9"/>
        <v>0</v>
      </c>
      <c r="F61" s="25"/>
      <c r="G61" s="26"/>
      <c r="H61" s="25"/>
      <c r="I61" s="25"/>
      <c r="J61" s="25"/>
      <c r="K61" s="25"/>
      <c r="L61" s="27">
        <f t="shared" si="10"/>
        <v>0</v>
      </c>
      <c r="M61" s="12"/>
      <c r="N61" s="12"/>
      <c r="O61" s="12"/>
    </row>
    <row r="62" spans="2:15" x14ac:dyDescent="0.3">
      <c r="B62" s="23" t="s">
        <v>61</v>
      </c>
      <c r="C62" s="24">
        <v>0</v>
      </c>
      <c r="D62" s="24">
        <v>0</v>
      </c>
      <c r="E62" s="18">
        <f t="shared" si="9"/>
        <v>0</v>
      </c>
      <c r="F62" s="25"/>
      <c r="G62" s="26"/>
      <c r="H62" s="25"/>
      <c r="I62" s="25"/>
      <c r="J62" s="25"/>
      <c r="K62" s="25"/>
      <c r="L62" s="27">
        <f t="shared" si="10"/>
        <v>0</v>
      </c>
      <c r="M62" s="12"/>
      <c r="N62" s="12"/>
      <c r="O62" s="12"/>
    </row>
    <row r="63" spans="2:15" x14ac:dyDescent="0.3">
      <c r="B63" s="23" t="s">
        <v>62</v>
      </c>
      <c r="C63" s="24">
        <v>500000</v>
      </c>
      <c r="D63" s="24">
        <v>0</v>
      </c>
      <c r="E63" s="18">
        <f t="shared" si="9"/>
        <v>500000</v>
      </c>
      <c r="F63" s="25"/>
      <c r="G63" s="26"/>
      <c r="H63" s="25"/>
      <c r="I63" s="25"/>
      <c r="J63" s="25"/>
      <c r="K63" s="25"/>
      <c r="L63" s="27">
        <f t="shared" si="10"/>
        <v>0</v>
      </c>
      <c r="M63" s="12"/>
      <c r="N63" s="12"/>
      <c r="O63" s="12"/>
    </row>
    <row r="64" spans="2:15" x14ac:dyDescent="0.3">
      <c r="B64" s="23" t="s">
        <v>63</v>
      </c>
      <c r="C64" s="24"/>
      <c r="D64" s="24"/>
      <c r="E64" s="18">
        <f t="shared" si="9"/>
        <v>0</v>
      </c>
      <c r="F64" s="25"/>
      <c r="G64" s="26"/>
      <c r="H64" s="25"/>
      <c r="I64" s="25"/>
      <c r="J64" s="25"/>
      <c r="K64" s="25"/>
      <c r="L64" s="27">
        <f t="shared" si="10"/>
        <v>0</v>
      </c>
      <c r="M64" s="12"/>
      <c r="N64" s="12"/>
      <c r="O64" s="12"/>
    </row>
    <row r="65" spans="2:15" x14ac:dyDescent="0.3">
      <c r="B65" s="23" t="s">
        <v>64</v>
      </c>
      <c r="C65" s="24"/>
      <c r="D65" s="24"/>
      <c r="E65" s="18">
        <f t="shared" si="9"/>
        <v>0</v>
      </c>
      <c r="F65" s="25"/>
      <c r="G65" s="26"/>
      <c r="H65" s="25"/>
      <c r="I65" s="25"/>
      <c r="J65" s="25"/>
      <c r="K65" s="25"/>
      <c r="L65" s="27">
        <f t="shared" si="10"/>
        <v>0</v>
      </c>
      <c r="M65" s="12"/>
      <c r="N65" s="12"/>
      <c r="O65" s="12"/>
    </row>
    <row r="66" spans="2:15" x14ac:dyDescent="0.3">
      <c r="B66" s="23" t="s">
        <v>65</v>
      </c>
      <c r="C66" s="24">
        <v>0</v>
      </c>
      <c r="D66" s="24">
        <v>0</v>
      </c>
      <c r="E66" s="18">
        <f t="shared" si="9"/>
        <v>0</v>
      </c>
      <c r="F66" s="25"/>
      <c r="G66" s="26"/>
      <c r="H66" s="25"/>
      <c r="I66" s="25"/>
      <c r="J66" s="25"/>
      <c r="K66" s="25"/>
      <c r="L66" s="27">
        <f t="shared" si="10"/>
        <v>0</v>
      </c>
      <c r="M66" s="12"/>
      <c r="N66" s="12"/>
      <c r="O66" s="12"/>
    </row>
    <row r="67" spans="2:15" x14ac:dyDescent="0.3">
      <c r="B67" s="23" t="s">
        <v>66</v>
      </c>
      <c r="C67" s="24"/>
      <c r="D67" s="24"/>
      <c r="E67" s="18">
        <f t="shared" si="9"/>
        <v>0</v>
      </c>
      <c r="F67" s="25"/>
      <c r="G67" s="26"/>
      <c r="H67" s="25"/>
      <c r="I67" s="25"/>
      <c r="J67" s="25"/>
      <c r="K67" s="25"/>
      <c r="L67" s="27">
        <f t="shared" si="10"/>
        <v>0</v>
      </c>
      <c r="M67" s="12"/>
      <c r="N67" s="34"/>
      <c r="O67" s="12"/>
    </row>
    <row r="68" spans="2:15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9"/>
        <v>1242516560</v>
      </c>
      <c r="F68" s="19"/>
      <c r="G68" s="30">
        <f>+G69+G70</f>
        <v>94144217.320000008</v>
      </c>
      <c r="H68" s="30">
        <f>+H69+H70</f>
        <v>80427694.949999988</v>
      </c>
      <c r="I68" s="30">
        <f>+I69+I70</f>
        <v>40116160.570000008</v>
      </c>
      <c r="J68" s="30">
        <f>+J69+J70</f>
        <v>6983862.5800000001</v>
      </c>
      <c r="K68" s="30">
        <f>+K69+K70</f>
        <v>30930817.509999998</v>
      </c>
      <c r="L68" s="20">
        <f>SUM(F68:K68)</f>
        <v>252602752.92999998</v>
      </c>
      <c r="M68" s="12"/>
      <c r="N68" s="34"/>
      <c r="O68" s="12"/>
    </row>
    <row r="69" spans="2:15" x14ac:dyDescent="0.3">
      <c r="B69" s="23" t="s">
        <v>68</v>
      </c>
      <c r="C69" s="24">
        <v>0</v>
      </c>
      <c r="D69" s="24"/>
      <c r="E69" s="18">
        <f t="shared" si="9"/>
        <v>0</v>
      </c>
      <c r="F69" s="19"/>
      <c r="G69" s="30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20">
        <f t="shared" ref="L69:L70" si="11">SUM(F69:K69)</f>
        <v>26715608.27</v>
      </c>
      <c r="M69" s="12"/>
      <c r="N69" s="34"/>
      <c r="O69" s="12"/>
    </row>
    <row r="70" spans="2:15" x14ac:dyDescent="0.3">
      <c r="B70" s="23" t="s">
        <v>69</v>
      </c>
      <c r="C70" s="24">
        <f>542516560+700000000</f>
        <v>1242516560</v>
      </c>
      <c r="D70" s="35"/>
      <c r="E70" s="18">
        <f t="shared" si="9"/>
        <v>1242516560</v>
      </c>
      <c r="F70" s="19"/>
      <c r="G70" s="30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24516519.579999998</v>
      </c>
      <c r="L70" s="20">
        <f t="shared" si="11"/>
        <v>225887144.66000003</v>
      </c>
      <c r="M70" s="15"/>
      <c r="N70" s="34"/>
      <c r="O70" s="12"/>
    </row>
    <row r="71" spans="2:15" hidden="1" x14ac:dyDescent="0.3">
      <c r="B71" s="23" t="s">
        <v>70</v>
      </c>
      <c r="C71" s="24"/>
      <c r="D71" s="24"/>
      <c r="E71" s="18">
        <f t="shared" si="9"/>
        <v>0</v>
      </c>
      <c r="F71" s="25"/>
      <c r="G71" s="26"/>
      <c r="H71" s="25"/>
      <c r="I71" s="25"/>
      <c r="J71" s="25"/>
      <c r="K71" s="25"/>
      <c r="L71" s="27"/>
      <c r="M71" s="21"/>
      <c r="N71" s="34"/>
      <c r="O71" s="12"/>
    </row>
    <row r="72" spans="2:15" ht="27.6" hidden="1" x14ac:dyDescent="0.3">
      <c r="B72" s="23" t="s">
        <v>71</v>
      </c>
      <c r="C72" s="24"/>
      <c r="D72" s="24"/>
      <c r="E72" s="18">
        <f t="shared" si="9"/>
        <v>0</v>
      </c>
      <c r="F72" s="25"/>
      <c r="G72" s="26"/>
      <c r="H72" s="25"/>
      <c r="I72" s="25"/>
      <c r="J72" s="25"/>
      <c r="K72" s="25"/>
      <c r="L72" s="36"/>
      <c r="M72" s="28"/>
      <c r="N72" s="34"/>
      <c r="O72" s="12"/>
    </row>
    <row r="73" spans="2:15" x14ac:dyDescent="0.3">
      <c r="B73" s="16" t="s">
        <v>72</v>
      </c>
      <c r="C73" s="32"/>
      <c r="D73" s="32"/>
      <c r="E73" s="18">
        <f t="shared" si="9"/>
        <v>0</v>
      </c>
      <c r="F73" s="25"/>
      <c r="G73" s="26"/>
      <c r="H73" s="25"/>
      <c r="I73" s="25"/>
      <c r="J73" s="25"/>
      <c r="K73" s="25"/>
      <c r="L73" s="37"/>
      <c r="M73" s="12"/>
      <c r="N73" s="34"/>
      <c r="O73" s="12"/>
    </row>
    <row r="74" spans="2:15" hidden="1" x14ac:dyDescent="0.3">
      <c r="B74" s="23" t="s">
        <v>73</v>
      </c>
      <c r="C74" s="24"/>
      <c r="D74" s="24"/>
      <c r="E74" s="18">
        <f t="shared" si="9"/>
        <v>0</v>
      </c>
      <c r="F74" s="25"/>
      <c r="G74" s="26"/>
      <c r="H74" s="25"/>
      <c r="I74" s="25"/>
      <c r="J74" s="25"/>
      <c r="K74" s="25"/>
      <c r="L74" s="37"/>
      <c r="M74" s="12"/>
      <c r="N74" s="34"/>
      <c r="O74" s="12"/>
    </row>
    <row r="75" spans="2:15" hidden="1" x14ac:dyDescent="0.3">
      <c r="B75" s="23" t="s">
        <v>74</v>
      </c>
      <c r="C75" s="24"/>
      <c r="D75" s="24"/>
      <c r="E75" s="18">
        <f t="shared" si="9"/>
        <v>0</v>
      </c>
      <c r="F75" s="25"/>
      <c r="G75" s="26"/>
      <c r="H75" s="25"/>
      <c r="I75" s="25"/>
      <c r="J75" s="25"/>
      <c r="K75" s="25"/>
      <c r="L75" s="37"/>
      <c r="M75" s="12"/>
      <c r="N75" s="34"/>
      <c r="O75" s="12"/>
    </row>
    <row r="76" spans="2:15" x14ac:dyDescent="0.3">
      <c r="B76" s="16" t="s">
        <v>75</v>
      </c>
      <c r="C76" s="32"/>
      <c r="D76" s="32"/>
      <c r="E76" s="18">
        <f t="shared" si="9"/>
        <v>0</v>
      </c>
      <c r="F76" s="25"/>
      <c r="G76" s="26"/>
      <c r="H76" s="25"/>
      <c r="I76" s="25"/>
      <c r="J76" s="25"/>
      <c r="K76" s="25"/>
      <c r="L76" s="37"/>
      <c r="M76" s="12"/>
      <c r="N76" s="34"/>
      <c r="O76" s="12"/>
    </row>
    <row r="77" spans="2:15" hidden="1" x14ac:dyDescent="0.3">
      <c r="B77" s="23" t="s">
        <v>76</v>
      </c>
      <c r="C77" s="24"/>
      <c r="D77" s="24"/>
      <c r="E77" s="18">
        <f t="shared" si="9"/>
        <v>0</v>
      </c>
      <c r="F77" s="25"/>
      <c r="G77" s="26"/>
      <c r="H77" s="25"/>
      <c r="I77" s="25"/>
      <c r="J77" s="25"/>
      <c r="K77" s="25"/>
      <c r="L77" s="37"/>
      <c r="M77" s="12"/>
      <c r="N77" s="34"/>
      <c r="O77" s="12"/>
    </row>
    <row r="78" spans="2:15" hidden="1" x14ac:dyDescent="0.3">
      <c r="B78" s="23" t="s">
        <v>77</v>
      </c>
      <c r="C78" s="24"/>
      <c r="D78" s="24"/>
      <c r="E78" s="18">
        <f t="shared" si="9"/>
        <v>0</v>
      </c>
      <c r="F78" s="25"/>
      <c r="G78" s="26"/>
      <c r="H78" s="25"/>
      <c r="I78" s="25"/>
      <c r="J78" s="25"/>
      <c r="K78" s="25"/>
      <c r="L78" s="37"/>
      <c r="M78" s="12"/>
      <c r="N78" s="34"/>
      <c r="O78" s="12"/>
    </row>
    <row r="79" spans="2:15" hidden="1" x14ac:dyDescent="0.3">
      <c r="B79" s="23" t="s">
        <v>78</v>
      </c>
      <c r="C79" s="24"/>
      <c r="D79" s="24"/>
      <c r="E79" s="18">
        <f t="shared" ref="E79:E92" si="12">SUM(C79:D79)</f>
        <v>0</v>
      </c>
      <c r="F79" s="25"/>
      <c r="G79" s="26"/>
      <c r="H79" s="25"/>
      <c r="I79" s="25"/>
      <c r="J79" s="25"/>
      <c r="K79" s="25"/>
      <c r="L79" s="37"/>
      <c r="M79" s="12"/>
      <c r="N79" s="34"/>
      <c r="O79" s="12"/>
    </row>
    <row r="80" spans="2:15" x14ac:dyDescent="0.3">
      <c r="B80" s="38" t="s">
        <v>79</v>
      </c>
      <c r="C80" s="17"/>
      <c r="D80" s="17"/>
      <c r="E80" s="18">
        <f t="shared" si="12"/>
        <v>0</v>
      </c>
      <c r="F80" s="25"/>
      <c r="G80" s="26"/>
      <c r="H80" s="25"/>
      <c r="I80" s="25"/>
      <c r="J80" s="25"/>
      <c r="K80" s="25"/>
      <c r="L80" s="37"/>
      <c r="M80" s="39"/>
      <c r="N80" s="34"/>
      <c r="O80" s="12"/>
    </row>
    <row r="81" spans="2:15" x14ac:dyDescent="0.3">
      <c r="B81" s="16" t="s">
        <v>80</v>
      </c>
      <c r="C81" s="40"/>
      <c r="D81" s="40"/>
      <c r="E81" s="18">
        <f t="shared" si="12"/>
        <v>0</v>
      </c>
      <c r="F81" s="25"/>
      <c r="G81" s="26"/>
      <c r="H81" s="25"/>
      <c r="I81" s="25"/>
      <c r="J81" s="25"/>
      <c r="K81" s="25"/>
      <c r="L81" s="37"/>
      <c r="M81" s="12"/>
      <c r="N81" s="34"/>
      <c r="O81" s="12"/>
    </row>
    <row r="82" spans="2:15" x14ac:dyDescent="0.3">
      <c r="B82" s="16" t="s">
        <v>81</v>
      </c>
      <c r="C82" s="32"/>
      <c r="D82" s="32"/>
      <c r="E82" s="18">
        <f t="shared" si="12"/>
        <v>0</v>
      </c>
      <c r="F82" s="25"/>
      <c r="G82" s="26"/>
      <c r="H82" s="25"/>
      <c r="I82" s="25"/>
      <c r="J82" s="25"/>
      <c r="K82" s="25"/>
      <c r="L82" s="37"/>
      <c r="M82" s="12"/>
      <c r="N82" s="12"/>
      <c r="O82" s="12"/>
    </row>
    <row r="83" spans="2:15" hidden="1" x14ac:dyDescent="0.3">
      <c r="B83" s="23" t="s">
        <v>82</v>
      </c>
      <c r="C83" s="24">
        <v>0</v>
      </c>
      <c r="D83" s="24">
        <v>0</v>
      </c>
      <c r="E83" s="18">
        <f t="shared" si="12"/>
        <v>0</v>
      </c>
      <c r="F83" s="25"/>
      <c r="G83" s="26"/>
      <c r="H83" s="25"/>
      <c r="I83" s="25"/>
      <c r="J83" s="25"/>
      <c r="K83" s="25"/>
      <c r="L83" s="41"/>
    </row>
    <row r="84" spans="2:15" hidden="1" x14ac:dyDescent="0.3">
      <c r="B84" s="23" t="s">
        <v>83</v>
      </c>
      <c r="C84" s="24">
        <v>0</v>
      </c>
      <c r="D84" s="24">
        <v>0</v>
      </c>
      <c r="E84" s="18">
        <f t="shared" si="12"/>
        <v>0</v>
      </c>
      <c r="F84" s="25"/>
      <c r="G84" s="26"/>
      <c r="H84" s="25"/>
      <c r="I84" s="25"/>
      <c r="J84" s="25"/>
      <c r="K84" s="25"/>
      <c r="L84" s="41"/>
    </row>
    <row r="85" spans="2:15" x14ac:dyDescent="0.3">
      <c r="B85" s="16" t="s">
        <v>84</v>
      </c>
      <c r="C85" s="32"/>
      <c r="D85" s="32"/>
      <c r="E85" s="18">
        <f t="shared" si="12"/>
        <v>0</v>
      </c>
      <c r="F85" s="25"/>
      <c r="G85" s="26"/>
      <c r="H85" s="25"/>
      <c r="I85" s="25"/>
      <c r="J85" s="25"/>
      <c r="K85" s="25"/>
      <c r="L85" s="41"/>
    </row>
    <row r="86" spans="2:15" hidden="1" x14ac:dyDescent="0.3">
      <c r="B86" s="23" t="s">
        <v>85</v>
      </c>
      <c r="C86" s="24">
        <v>0</v>
      </c>
      <c r="D86" s="24">
        <v>0</v>
      </c>
      <c r="E86" s="18">
        <f t="shared" si="12"/>
        <v>0</v>
      </c>
      <c r="F86" s="25"/>
      <c r="G86" s="26"/>
      <c r="H86" s="25"/>
      <c r="I86" s="25"/>
      <c r="J86" s="25"/>
      <c r="K86" s="25"/>
      <c r="L86" s="41"/>
    </row>
    <row r="87" spans="2:15" hidden="1" x14ac:dyDescent="0.3">
      <c r="B87" s="23" t="s">
        <v>86</v>
      </c>
      <c r="C87" s="24">
        <v>0</v>
      </c>
      <c r="D87" s="24">
        <v>0</v>
      </c>
      <c r="E87" s="18">
        <f t="shared" si="12"/>
        <v>0</v>
      </c>
      <c r="F87" s="25"/>
      <c r="G87" s="26"/>
      <c r="H87" s="25"/>
      <c r="I87" s="25"/>
      <c r="J87" s="25"/>
      <c r="K87" s="25"/>
      <c r="L87" s="41"/>
    </row>
    <row r="88" spans="2:15" x14ac:dyDescent="0.3">
      <c r="B88" s="16" t="s">
        <v>87</v>
      </c>
      <c r="C88" s="32"/>
      <c r="D88" s="32"/>
      <c r="E88" s="18">
        <f t="shared" si="12"/>
        <v>0</v>
      </c>
      <c r="F88" s="25"/>
      <c r="G88" s="26"/>
      <c r="H88" s="25"/>
      <c r="I88" s="25"/>
      <c r="J88" s="25"/>
      <c r="K88" s="25"/>
      <c r="L88" s="41"/>
    </row>
    <row r="89" spans="2:15" hidden="1" x14ac:dyDescent="0.3">
      <c r="B89" s="23" t="s">
        <v>88</v>
      </c>
      <c r="C89" s="24">
        <v>0</v>
      </c>
      <c r="D89" s="24">
        <v>0</v>
      </c>
      <c r="E89" s="18">
        <f t="shared" si="12"/>
        <v>0</v>
      </c>
      <c r="F89" s="25"/>
      <c r="G89" s="26"/>
      <c r="H89" s="25"/>
      <c r="I89" s="25"/>
      <c r="J89" s="25"/>
      <c r="K89" s="25"/>
      <c r="L89" s="41"/>
    </row>
    <row r="90" spans="2:15" x14ac:dyDescent="0.3">
      <c r="B90" s="38" t="s">
        <v>89</v>
      </c>
      <c r="C90" s="32"/>
      <c r="D90" s="32"/>
      <c r="E90" s="18">
        <f t="shared" si="12"/>
        <v>0</v>
      </c>
      <c r="F90" s="25"/>
      <c r="G90" s="26"/>
      <c r="H90" s="25"/>
      <c r="I90" s="25"/>
      <c r="J90" s="25"/>
      <c r="K90" s="25"/>
      <c r="L90" s="41"/>
    </row>
    <row r="91" spans="2:15" hidden="1" x14ac:dyDescent="0.3">
      <c r="B91" s="42"/>
      <c r="C91" s="43"/>
      <c r="D91" s="43"/>
      <c r="E91" s="18">
        <f t="shared" si="12"/>
        <v>0</v>
      </c>
      <c r="F91" s="25"/>
      <c r="G91" s="26"/>
      <c r="H91" s="25"/>
      <c r="I91" s="25"/>
      <c r="J91" s="25"/>
      <c r="K91" s="25"/>
      <c r="L91" s="41"/>
    </row>
    <row r="92" spans="2:15" x14ac:dyDescent="0.3">
      <c r="B92" s="38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2"/>
        <v>1524269892</v>
      </c>
      <c r="F92" s="18">
        <f>+F16+F22+F32+F42+F50+F58+F68</f>
        <v>10426521.590000002</v>
      </c>
      <c r="G92" s="18">
        <f t="shared" ref="G92:J92" si="13">+G16+G22+G32+G42+G50+G58+G68</f>
        <v>106457276.86000001</v>
      </c>
      <c r="H92" s="18">
        <f t="shared" si="13"/>
        <v>131617195.53999999</v>
      </c>
      <c r="I92" s="18">
        <f t="shared" si="13"/>
        <v>58534171.720000006</v>
      </c>
      <c r="J92" s="18">
        <f t="shared" si="13"/>
        <v>34608648.259999998</v>
      </c>
      <c r="K92" s="18">
        <f t="shared" ref="K92" si="14">+K16+K22+K32+K42+K50+K58+K68</f>
        <v>51371478.169999994</v>
      </c>
      <c r="L92" s="44">
        <f>+L16+L22+L32+L42+L68+L59</f>
        <v>393015292.13999999</v>
      </c>
      <c r="M92" s="31"/>
    </row>
    <row r="93" spans="2:15" x14ac:dyDescent="0.3">
      <c r="B93" s="8" t="s">
        <v>91</v>
      </c>
      <c r="F93" s="9"/>
      <c r="G93" s="9"/>
      <c r="H93" s="9"/>
      <c r="I93" s="9"/>
      <c r="J93" s="9"/>
      <c r="K93" s="9"/>
      <c r="L93" s="45"/>
    </row>
    <row r="94" spans="2:15" x14ac:dyDescent="0.3">
      <c r="B94" s="8" t="s">
        <v>92</v>
      </c>
      <c r="F94" s="9"/>
      <c r="G94" s="9"/>
      <c r="H94" s="9"/>
      <c r="I94" s="9"/>
      <c r="J94" s="9"/>
      <c r="K94" s="9"/>
      <c r="L94" s="45"/>
    </row>
    <row r="95" spans="2:15" x14ac:dyDescent="0.3">
      <c r="B95" s="8" t="s">
        <v>93</v>
      </c>
      <c r="F95" s="9"/>
      <c r="G95" s="9"/>
      <c r="H95" s="9"/>
      <c r="I95" s="9"/>
      <c r="J95" s="9"/>
      <c r="K95" s="9"/>
      <c r="L95" s="45"/>
    </row>
    <row r="96" spans="2:15" x14ac:dyDescent="0.3">
      <c r="B96" s="8" t="s">
        <v>94</v>
      </c>
      <c r="F96" s="9"/>
      <c r="G96" s="9"/>
      <c r="H96" s="9"/>
      <c r="I96" s="9"/>
      <c r="J96" s="9"/>
      <c r="K96" s="9"/>
      <c r="L96" s="10"/>
      <c r="M96" s="46"/>
    </row>
    <row r="97" spans="2:12" x14ac:dyDescent="0.3">
      <c r="B97" s="47" t="s">
        <v>95</v>
      </c>
      <c r="F97" s="9"/>
      <c r="G97" s="9"/>
      <c r="H97" s="9"/>
      <c r="I97" s="9"/>
      <c r="J97" s="9"/>
      <c r="K97" s="9"/>
      <c r="L97" s="10"/>
    </row>
    <row r="98" spans="2:12" x14ac:dyDescent="0.3">
      <c r="B98" s="8" t="s">
        <v>96</v>
      </c>
      <c r="F98" s="9"/>
      <c r="G98" s="9"/>
      <c r="H98" s="9"/>
      <c r="I98" s="9"/>
      <c r="J98" s="9"/>
      <c r="K98" s="9"/>
      <c r="L98" s="10"/>
    </row>
    <row r="99" spans="2:12" x14ac:dyDescent="0.3">
      <c r="B99" s="8" t="s">
        <v>97</v>
      </c>
      <c r="F99" s="9"/>
      <c r="G99" s="9"/>
      <c r="H99" s="9"/>
      <c r="I99" s="9"/>
      <c r="J99" s="9"/>
      <c r="K99" s="9"/>
      <c r="L99" s="10"/>
    </row>
    <row r="100" spans="2:12" x14ac:dyDescent="0.3">
      <c r="B100" s="8"/>
      <c r="F100" s="9"/>
      <c r="G100" s="9"/>
      <c r="H100" s="9"/>
      <c r="I100" s="9"/>
      <c r="J100" s="9"/>
      <c r="K100" s="9"/>
      <c r="L100" s="10"/>
    </row>
    <row r="101" spans="2:12" x14ac:dyDescent="0.3">
      <c r="B101" s="60"/>
      <c r="F101" s="9"/>
      <c r="G101" s="9"/>
      <c r="H101" s="9"/>
      <c r="I101" s="9"/>
      <c r="J101" s="61"/>
      <c r="K101" s="61"/>
      <c r="L101" s="62"/>
    </row>
    <row r="102" spans="2:12" x14ac:dyDescent="0.3">
      <c r="B102" s="48" t="s">
        <v>98</v>
      </c>
      <c r="C102" s="66"/>
      <c r="D102" s="66"/>
      <c r="F102" s="59"/>
      <c r="G102" s="59"/>
      <c r="H102" s="59"/>
      <c r="I102" s="80" t="s">
        <v>99</v>
      </c>
      <c r="J102" s="80"/>
      <c r="K102" s="80"/>
      <c r="L102" s="81"/>
    </row>
    <row r="103" spans="2:12" x14ac:dyDescent="0.3">
      <c r="B103" s="48" t="s">
        <v>100</v>
      </c>
      <c r="C103" s="66"/>
      <c r="D103" s="66"/>
      <c r="F103" s="59"/>
      <c r="G103" s="59"/>
      <c r="H103" s="59"/>
      <c r="I103" s="80" t="s">
        <v>101</v>
      </c>
      <c r="J103" s="80"/>
      <c r="K103" s="80"/>
      <c r="L103" s="81"/>
    </row>
    <row r="104" spans="2:12" x14ac:dyDescent="0.3">
      <c r="B104" s="48" t="s">
        <v>102</v>
      </c>
      <c r="C104" s="66"/>
      <c r="D104" s="66"/>
      <c r="F104" s="59"/>
      <c r="G104" s="59"/>
      <c r="H104" s="59"/>
      <c r="I104" s="80" t="s">
        <v>102</v>
      </c>
      <c r="J104" s="80"/>
      <c r="K104" s="80"/>
      <c r="L104" s="81"/>
    </row>
    <row r="105" spans="2:12" x14ac:dyDescent="0.3">
      <c r="B105" s="49"/>
      <c r="F105" s="9"/>
      <c r="G105" s="9"/>
      <c r="H105" s="9"/>
      <c r="I105" s="9"/>
      <c r="J105" s="9"/>
      <c r="K105" s="9"/>
      <c r="L105" s="10"/>
    </row>
    <row r="106" spans="2:12" x14ac:dyDescent="0.3">
      <c r="B106" s="49"/>
      <c r="C106" s="63"/>
      <c r="D106" s="63"/>
      <c r="E106" s="63"/>
      <c r="F106" s="61"/>
      <c r="G106" s="61"/>
      <c r="H106" s="9"/>
      <c r="I106" s="9"/>
      <c r="J106" s="9"/>
      <c r="K106" s="9"/>
      <c r="L106" s="10"/>
    </row>
    <row r="107" spans="2:12" x14ac:dyDescent="0.3">
      <c r="B107" s="71" t="s">
        <v>103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3"/>
    </row>
    <row r="108" spans="2:12" x14ac:dyDescent="0.3">
      <c r="B108" s="71" t="s">
        <v>104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3"/>
    </row>
    <row r="109" spans="2:12" x14ac:dyDescent="0.3">
      <c r="B109" s="71" t="s">
        <v>105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3"/>
    </row>
    <row r="110" spans="2:12" ht="14.4" thickBot="1" x14ac:dyDescent="0.35">
      <c r="B110" s="67"/>
      <c r="C110" s="68"/>
      <c r="D110" s="68"/>
      <c r="E110" s="68"/>
      <c r="F110" s="69"/>
      <c r="G110" s="69"/>
      <c r="H110" s="69"/>
      <c r="I110" s="69"/>
      <c r="J110" s="69"/>
      <c r="K110" s="69"/>
      <c r="L110" s="70"/>
    </row>
    <row r="111" spans="2:12" ht="14.4" thickTop="1" x14ac:dyDescent="0.3"/>
  </sheetData>
  <mergeCells count="12">
    <mergeCell ref="B109:L109"/>
    <mergeCell ref="B9:C9"/>
    <mergeCell ref="B10:C10"/>
    <mergeCell ref="B11:C11"/>
    <mergeCell ref="B12:C12"/>
    <mergeCell ref="B13:C13"/>
    <mergeCell ref="F13:L13"/>
    <mergeCell ref="B107:L107"/>
    <mergeCell ref="B108:L108"/>
    <mergeCell ref="I102:L102"/>
    <mergeCell ref="I103:L103"/>
    <mergeCell ref="I104:L10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2025-07-01T21:30:44Z</cp:lastPrinted>
  <dcterms:created xsi:type="dcterms:W3CDTF">2025-05-06T15:35:18Z</dcterms:created>
  <dcterms:modified xsi:type="dcterms:W3CDTF">2025-07-10T16:18:00Z</dcterms:modified>
</cp:coreProperties>
</file>